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465" windowWidth="10740" windowHeight="8565" activeTab="1"/>
  </bookViews>
  <sheets>
    <sheet name="Podiums Pôles" sheetId="1" r:id="rId1"/>
    <sheet name="Podiums Ligues" sheetId="2" r:id="rId2"/>
    <sheet name="Qualifiés Ligues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Patrice</author>
  </authors>
  <commentList>
    <comment ref="Y2" authorId="0">
      <text>
        <r>
          <rPr>
            <sz val="8"/>
            <rFont val="Tahoma"/>
            <family val="2"/>
          </rPr>
          <t>Dans ce calcul chaque médaille vaut 1 point qu'elle soit d'or ou de bronze.</t>
        </r>
      </text>
    </comment>
    <comment ref="Z2" authorId="0">
      <text>
        <r>
          <rPr>
            <sz val="8"/>
            <rFont val="Tahoma"/>
            <family val="2"/>
          </rPr>
          <t>Dans ce calcul une médaille d'or vaut deux fois plus qu'une d'argent et quatre fois plus qu'une de bronze.</t>
        </r>
      </text>
    </comment>
  </commentList>
</comments>
</file>

<file path=xl/sharedStrings.xml><?xml version="1.0" encoding="utf-8"?>
<sst xmlns="http://schemas.openxmlformats.org/spreadsheetml/2006/main" count="676" uniqueCount="85">
  <si>
    <t>B</t>
  </si>
  <si>
    <t>M</t>
  </si>
  <si>
    <t>C</t>
  </si>
  <si>
    <t>J</t>
  </si>
  <si>
    <t>SH</t>
  </si>
  <si>
    <t>SD</t>
  </si>
  <si>
    <t>DH</t>
  </si>
  <si>
    <t>DD</t>
  </si>
  <si>
    <t>DX</t>
  </si>
  <si>
    <t>demi-f</t>
  </si>
  <si>
    <t>NPC</t>
  </si>
  <si>
    <t>PACA</t>
  </si>
  <si>
    <t>IDF</t>
  </si>
  <si>
    <t>MP</t>
  </si>
  <si>
    <t>RA</t>
  </si>
  <si>
    <t>HN</t>
  </si>
  <si>
    <t>LR</t>
  </si>
  <si>
    <t>LOR</t>
  </si>
  <si>
    <t>AQ</t>
  </si>
  <si>
    <t>vainqueur</t>
  </si>
  <si>
    <t>finaliste</t>
  </si>
  <si>
    <t>% V,F ou 1/2</t>
  </si>
  <si>
    <r>
      <t>% total VF1/2 en</t>
    </r>
    <r>
      <rPr>
        <b/>
        <sz val="8"/>
        <rFont val="Arial"/>
        <family val="2"/>
      </rPr>
      <t xml:space="preserve"> 2002</t>
    </r>
  </si>
  <si>
    <t>Chatenay</t>
  </si>
  <si>
    <t xml:space="preserve"> Dinard</t>
  </si>
  <si>
    <t>Bordeaux</t>
  </si>
  <si>
    <t>Voiron</t>
  </si>
  <si>
    <t>Strasbourg</t>
  </si>
  <si>
    <t>Bourges</t>
  </si>
  <si>
    <t>Pôle Espoirs</t>
  </si>
  <si>
    <t>Pôle France</t>
  </si>
  <si>
    <t>ALS</t>
  </si>
  <si>
    <t>BR</t>
  </si>
  <si>
    <t>PL</t>
  </si>
  <si>
    <t>Lim</t>
  </si>
  <si>
    <t>Centre</t>
  </si>
  <si>
    <t>V + F + 1/2</t>
  </si>
  <si>
    <t>Pic</t>
  </si>
  <si>
    <t>PC</t>
  </si>
  <si>
    <t>Insep</t>
  </si>
  <si>
    <r>
      <t>% total VF1/2 en</t>
    </r>
    <r>
      <rPr>
        <b/>
        <sz val="8"/>
        <rFont val="Arial"/>
        <family val="2"/>
      </rPr>
      <t xml:space="preserve"> 2003</t>
    </r>
  </si>
  <si>
    <r>
      <t>% total VF1/2 en</t>
    </r>
    <r>
      <rPr>
        <b/>
        <sz val="8"/>
        <rFont val="Arial"/>
        <family val="2"/>
      </rPr>
      <t xml:space="preserve"> 2004</t>
    </r>
  </si>
  <si>
    <r>
      <t xml:space="preserve">% total VF1/2 en </t>
    </r>
    <r>
      <rPr>
        <b/>
        <sz val="8"/>
        <rFont val="Arial"/>
        <family val="2"/>
      </rPr>
      <t>2005</t>
    </r>
  </si>
  <si>
    <t>BNI</t>
  </si>
  <si>
    <t>AU</t>
  </si>
  <si>
    <r>
      <t xml:space="preserve"> France </t>
    </r>
    <r>
      <rPr>
        <b/>
        <sz val="10"/>
        <rFont val="Arial"/>
        <family val="2"/>
      </rPr>
      <t>2004</t>
    </r>
  </si>
  <si>
    <r>
      <t>France</t>
    </r>
    <r>
      <rPr>
        <b/>
        <sz val="10"/>
        <rFont val="Arial"/>
        <family val="2"/>
      </rPr>
      <t xml:space="preserve"> 2003</t>
    </r>
  </si>
  <si>
    <t>VF1/2</t>
  </si>
  <si>
    <r>
      <t xml:space="preserve">% total VF1/2 en </t>
    </r>
    <r>
      <rPr>
        <b/>
        <sz val="8"/>
        <rFont val="Arial"/>
        <family val="2"/>
      </rPr>
      <t>2006</t>
    </r>
  </si>
  <si>
    <t>Calcul : 1 point par joueur/médaille en simple et 1/2 point par joueur/médaille en double.</t>
  </si>
  <si>
    <r>
      <t xml:space="preserve">France </t>
    </r>
    <r>
      <rPr>
        <b/>
        <sz val="10"/>
        <rFont val="Arial"/>
        <family val="2"/>
      </rPr>
      <t>2005</t>
    </r>
  </si>
  <si>
    <t>Als</t>
  </si>
  <si>
    <t>BN</t>
  </si>
  <si>
    <t>PIC</t>
  </si>
  <si>
    <t>AUV</t>
  </si>
  <si>
    <t>Bret</t>
  </si>
  <si>
    <t>CA</t>
  </si>
  <si>
    <t>LIM</t>
  </si>
  <si>
    <t>PdL</t>
  </si>
  <si>
    <t>nombre de qualifiés</t>
  </si>
  <si>
    <t>Total</t>
  </si>
  <si>
    <t>Garçons</t>
  </si>
  <si>
    <t>Filles</t>
  </si>
  <si>
    <t>Nombre de tableaux</t>
  </si>
  <si>
    <t>Simple</t>
  </si>
  <si>
    <t>Double</t>
  </si>
  <si>
    <t>Mixte</t>
  </si>
  <si>
    <t>Clubs Ligues</t>
  </si>
  <si>
    <r>
      <t xml:space="preserve">% total VF1/2 en </t>
    </r>
    <r>
      <rPr>
        <b/>
        <sz val="8"/>
        <rFont val="Arial"/>
        <family val="2"/>
      </rPr>
      <t>2007</t>
    </r>
  </si>
  <si>
    <r>
      <t>France</t>
    </r>
    <r>
      <rPr>
        <b/>
        <sz val="10"/>
        <rFont val="Arial"/>
        <family val="2"/>
      </rPr>
      <t xml:space="preserve"> 2006</t>
    </r>
  </si>
  <si>
    <r>
      <t>Championnat de France jeunes</t>
    </r>
    <r>
      <rPr>
        <b/>
        <sz val="10"/>
        <rFont val="Arial"/>
        <family val="2"/>
      </rPr>
      <t xml:space="preserve"> 2008</t>
    </r>
  </si>
  <si>
    <r>
      <t xml:space="preserve">% total VF1/2 en </t>
    </r>
    <r>
      <rPr>
        <b/>
        <sz val="8"/>
        <rFont val="Arial"/>
        <family val="2"/>
      </rPr>
      <t>2008</t>
    </r>
  </si>
  <si>
    <r>
      <t xml:space="preserve">France 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2007</t>
    </r>
  </si>
  <si>
    <t>BOU</t>
  </si>
  <si>
    <t>FC</t>
  </si>
  <si>
    <t>Réu</t>
  </si>
  <si>
    <r>
      <t>Championnat de France jeunes</t>
    </r>
    <r>
      <rPr>
        <b/>
        <sz val="10"/>
        <rFont val="Arial"/>
        <family val="2"/>
      </rPr>
      <t xml:space="preserve"> 2009</t>
    </r>
  </si>
  <si>
    <r>
      <t>Championnat de France jeunes</t>
    </r>
    <r>
      <rPr>
        <b/>
        <sz val="10"/>
        <rFont val="Arial"/>
        <family val="2"/>
      </rPr>
      <t xml:space="preserve"> 2010</t>
    </r>
  </si>
  <si>
    <t>REU</t>
  </si>
  <si>
    <t>Stasbourg</t>
  </si>
  <si>
    <r>
      <t xml:space="preserve">% total VF1/2 en </t>
    </r>
    <r>
      <rPr>
        <b/>
        <sz val="8"/>
        <rFont val="Arial"/>
        <family val="2"/>
      </rPr>
      <t>2010</t>
    </r>
  </si>
  <si>
    <r>
      <t xml:space="preserve">% total VF1/2 en </t>
    </r>
    <r>
      <rPr>
        <b/>
        <sz val="8"/>
        <rFont val="Arial"/>
        <family val="2"/>
      </rPr>
      <t>2011</t>
    </r>
  </si>
  <si>
    <r>
      <t xml:space="preserve">% total VF1/2 en </t>
    </r>
    <r>
      <rPr>
        <b/>
        <sz val="8"/>
        <rFont val="Arial"/>
        <family val="2"/>
      </rPr>
      <t>2009</t>
    </r>
  </si>
  <si>
    <r>
      <t>Championnat de France jeunes</t>
    </r>
    <r>
      <rPr>
        <b/>
        <sz val="10"/>
        <rFont val="Arial"/>
        <family val="2"/>
      </rPr>
      <t xml:space="preserve"> 2011</t>
    </r>
  </si>
  <si>
    <r>
      <t xml:space="preserve">% points  or arg br </t>
    </r>
    <r>
      <rPr>
        <b/>
        <sz val="8"/>
        <rFont val="Arial"/>
        <family val="2"/>
      </rPr>
      <t>2011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</si>
</sst>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42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" fontId="0" fillId="0" borderId="21" xfId="0" applyNumberFormat="1" applyBorder="1" applyAlignment="1">
      <alignment/>
    </xf>
    <xf numFmtId="16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172" fontId="0" fillId="0" borderId="23" xfId="0" applyNumberFormat="1" applyBorder="1" applyAlignment="1">
      <alignment/>
    </xf>
    <xf numFmtId="172" fontId="0" fillId="0" borderId="23" xfId="0" applyNumberFormat="1" applyBorder="1" applyAlignment="1">
      <alignment horizontal="right"/>
    </xf>
    <xf numFmtId="172" fontId="0" fillId="0" borderId="24" xfId="0" applyNumberFormat="1" applyBorder="1" applyAlignment="1">
      <alignment/>
    </xf>
    <xf numFmtId="172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2" fontId="0" fillId="0" borderId="25" xfId="0" applyNumberFormat="1" applyBorder="1" applyAlignment="1">
      <alignment/>
    </xf>
    <xf numFmtId="172" fontId="0" fillId="0" borderId="25" xfId="0" applyNumberFormat="1" applyBorder="1" applyAlignment="1">
      <alignment horizontal="right"/>
    </xf>
    <xf numFmtId="0" fontId="0" fillId="0" borderId="29" xfId="0" applyBorder="1" applyAlignment="1">
      <alignment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172" fontId="0" fillId="0" borderId="0" xfId="0" applyNumberFormat="1" applyAlignment="1">
      <alignment horizontal="right"/>
    </xf>
    <xf numFmtId="0" fontId="5" fillId="0" borderId="25" xfId="0" applyFont="1" applyBorder="1" applyAlignment="1">
      <alignment horizontal="center"/>
    </xf>
    <xf numFmtId="0" fontId="3" fillId="33" borderId="25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1" fontId="0" fillId="0" borderId="0" xfId="0" applyNumberFormat="1" applyAlignment="1">
      <alignment/>
    </xf>
    <xf numFmtId="0" fontId="5" fillId="0" borderId="24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21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21" xfId="0" applyFill="1" applyBorder="1" applyAlignment="1">
      <alignment/>
    </xf>
    <xf numFmtId="172" fontId="0" fillId="0" borderId="21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23" xfId="0" applyFill="1" applyBorder="1" applyAlignment="1">
      <alignment/>
    </xf>
    <xf numFmtId="0" fontId="5" fillId="34" borderId="25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5" borderId="0" xfId="0" applyFill="1" applyAlignment="1">
      <alignment/>
    </xf>
    <xf numFmtId="0" fontId="0" fillId="35" borderId="23" xfId="0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0" fillId="35" borderId="24" xfId="0" applyFill="1" applyBorder="1" applyAlignment="1">
      <alignment/>
    </xf>
    <xf numFmtId="0" fontId="0" fillId="0" borderId="30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36" borderId="23" xfId="0" applyFill="1" applyBorder="1" applyAlignment="1">
      <alignment/>
    </xf>
    <xf numFmtId="0" fontId="5" fillId="36" borderId="25" xfId="0" applyFont="1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37" borderId="23" xfId="0" applyFill="1" applyBorder="1" applyAlignment="1">
      <alignment/>
    </xf>
    <xf numFmtId="0" fontId="5" fillId="37" borderId="25" xfId="0" applyFont="1" applyFill="1" applyBorder="1" applyAlignment="1">
      <alignment horizontal="center"/>
    </xf>
    <xf numFmtId="0" fontId="0" fillId="37" borderId="24" xfId="0" applyFill="1" applyBorder="1" applyAlignment="1">
      <alignment/>
    </xf>
    <xf numFmtId="0" fontId="0" fillId="38" borderId="0" xfId="0" applyFont="1" applyFill="1" applyAlignment="1">
      <alignment/>
    </xf>
    <xf numFmtId="0" fontId="0" fillId="38" borderId="23" xfId="0" applyFill="1" applyBorder="1" applyAlignment="1">
      <alignment/>
    </xf>
    <xf numFmtId="0" fontId="5" fillId="38" borderId="25" xfId="0" applyFont="1" applyFill="1" applyBorder="1" applyAlignment="1">
      <alignment horizontal="center"/>
    </xf>
    <xf numFmtId="0" fontId="0" fillId="38" borderId="24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172" fontId="3" fillId="0" borderId="23" xfId="0" applyNumberFormat="1" applyFont="1" applyBorder="1" applyAlignment="1">
      <alignment/>
    </xf>
    <xf numFmtId="172" fontId="3" fillId="0" borderId="25" xfId="0" applyNumberFormat="1" applyFont="1" applyBorder="1" applyAlignment="1">
      <alignment/>
    </xf>
    <xf numFmtId="172" fontId="3" fillId="0" borderId="23" xfId="0" applyNumberFormat="1" applyFont="1" applyBorder="1" applyAlignment="1">
      <alignment horizontal="right"/>
    </xf>
    <xf numFmtId="172" fontId="3" fillId="0" borderId="25" xfId="0" applyNumberFormat="1" applyFont="1" applyBorder="1" applyAlignment="1">
      <alignment horizontal="right"/>
    </xf>
    <xf numFmtId="172" fontId="3" fillId="0" borderId="24" xfId="0" applyNumberFormat="1" applyFont="1" applyBorder="1" applyAlignment="1">
      <alignment/>
    </xf>
    <xf numFmtId="172" fontId="3" fillId="0" borderId="24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0" fontId="0" fillId="39" borderId="23" xfId="0" applyFill="1" applyBorder="1" applyAlignment="1">
      <alignment/>
    </xf>
    <xf numFmtId="0" fontId="5" fillId="39" borderId="25" xfId="0" applyFont="1" applyFill="1" applyBorder="1" applyAlignment="1">
      <alignment horizontal="center"/>
    </xf>
    <xf numFmtId="0" fontId="0" fillId="39" borderId="24" xfId="0" applyFill="1" applyBorder="1" applyAlignment="1">
      <alignment/>
    </xf>
    <xf numFmtId="172" fontId="0" fillId="0" borderId="40" xfId="0" applyNumberFormat="1" applyBorder="1" applyAlignment="1">
      <alignment horizontal="center"/>
    </xf>
    <xf numFmtId="0" fontId="0" fillId="38" borderId="0" xfId="0" applyFont="1" applyFill="1" applyAlignment="1">
      <alignment/>
    </xf>
    <xf numFmtId="0" fontId="0" fillId="0" borderId="32" xfId="0" applyFont="1" applyBorder="1" applyAlignment="1">
      <alignment/>
    </xf>
    <xf numFmtId="0" fontId="0" fillId="0" borderId="41" xfId="0" applyBorder="1" applyAlignment="1">
      <alignment/>
    </xf>
    <xf numFmtId="0" fontId="0" fillId="40" borderId="0" xfId="0" applyFont="1" applyFill="1" applyAlignment="1">
      <alignment/>
    </xf>
    <xf numFmtId="0" fontId="0" fillId="41" borderId="0" xfId="0" applyFill="1" applyAlignment="1">
      <alignment/>
    </xf>
    <xf numFmtId="0" fontId="0" fillId="41" borderId="0" xfId="0" applyFont="1" applyFill="1" applyAlignment="1">
      <alignment/>
    </xf>
    <xf numFmtId="0" fontId="5" fillId="41" borderId="25" xfId="0" applyFont="1" applyFill="1" applyBorder="1" applyAlignment="1">
      <alignment horizontal="center"/>
    </xf>
    <xf numFmtId="0" fontId="0" fillId="41" borderId="24" xfId="0" applyFill="1" applyBorder="1" applyAlignment="1">
      <alignment/>
    </xf>
    <xf numFmtId="0" fontId="0" fillId="41" borderId="23" xfId="0" applyFill="1" applyBorder="1" applyAlignment="1">
      <alignment/>
    </xf>
    <xf numFmtId="0" fontId="6" fillId="0" borderId="0" xfId="0" applyFont="1" applyAlignment="1">
      <alignment/>
    </xf>
    <xf numFmtId="0" fontId="0" fillId="0" borderId="36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42" borderId="0" xfId="0" applyFill="1" applyAlignment="1">
      <alignment/>
    </xf>
    <xf numFmtId="0" fontId="0" fillId="42" borderId="0" xfId="0" applyFont="1" applyFill="1" applyAlignment="1">
      <alignment/>
    </xf>
    <xf numFmtId="0" fontId="0" fillId="42" borderId="23" xfId="0" applyFill="1" applyBorder="1" applyAlignment="1">
      <alignment/>
    </xf>
    <xf numFmtId="0" fontId="5" fillId="42" borderId="25" xfId="0" applyFont="1" applyFill="1" applyBorder="1" applyAlignment="1">
      <alignment horizontal="center"/>
    </xf>
    <xf numFmtId="0" fontId="0" fillId="42" borderId="24" xfId="0" applyFill="1" applyBorder="1" applyAlignment="1">
      <alignment/>
    </xf>
    <xf numFmtId="0" fontId="0" fillId="0" borderId="42" xfId="0" applyBorder="1" applyAlignment="1">
      <alignment/>
    </xf>
    <xf numFmtId="172" fontId="0" fillId="0" borderId="40" xfId="0" applyNumberFormat="1" applyBorder="1" applyAlignment="1">
      <alignment horizontal="right"/>
    </xf>
    <xf numFmtId="172" fontId="0" fillId="0" borderId="31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3" fillId="0" borderId="31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31" xfId="0" applyNumberFormat="1" applyFont="1" applyBorder="1" applyAlignment="1">
      <alignment horizontal="right"/>
    </xf>
    <xf numFmtId="0" fontId="3" fillId="33" borderId="0" xfId="0" applyFont="1" applyFill="1" applyBorder="1" applyAlignment="1">
      <alignment/>
    </xf>
    <xf numFmtId="172" fontId="3" fillId="0" borderId="0" xfId="0" applyNumberFormat="1" applyFont="1" applyBorder="1" applyAlignment="1">
      <alignment horizontal="right"/>
    </xf>
    <xf numFmtId="172" fontId="0" fillId="0" borderId="43" xfId="0" applyNumberFormat="1" applyBorder="1" applyAlignment="1">
      <alignment horizontal="right"/>
    </xf>
    <xf numFmtId="172" fontId="3" fillId="0" borderId="43" xfId="0" applyNumberFormat="1" applyFont="1" applyBorder="1" applyAlignment="1">
      <alignment/>
    </xf>
    <xf numFmtId="172" fontId="3" fillId="0" borderId="43" xfId="0" applyNumberFormat="1" applyFont="1" applyBorder="1" applyAlignment="1">
      <alignment horizontal="right"/>
    </xf>
    <xf numFmtId="0" fontId="3" fillId="33" borderId="43" xfId="0" applyFont="1" applyFill="1" applyBorder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23" xfId="0" applyFill="1" applyBorder="1" applyAlignment="1">
      <alignment/>
    </xf>
    <xf numFmtId="0" fontId="5" fillId="11" borderId="25" xfId="0" applyFont="1" applyFill="1" applyBorder="1" applyAlignment="1">
      <alignment horizontal="center"/>
    </xf>
    <xf numFmtId="0" fontId="0" fillId="11" borderId="24" xfId="0" applyFill="1" applyBorder="1" applyAlignment="1">
      <alignment/>
    </xf>
    <xf numFmtId="0" fontId="0" fillId="43" borderId="10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40" borderId="48" xfId="0" applyFill="1" applyBorder="1" applyAlignment="1">
      <alignment horizontal="center"/>
    </xf>
    <xf numFmtId="0" fontId="0" fillId="40" borderId="49" xfId="0" applyFill="1" applyBorder="1" applyAlignment="1">
      <alignment horizontal="center"/>
    </xf>
    <xf numFmtId="0" fontId="0" fillId="40" borderId="50" xfId="0" applyFill="1" applyBorder="1" applyAlignment="1">
      <alignment horizontal="center"/>
    </xf>
    <xf numFmtId="0" fontId="0" fillId="44" borderId="48" xfId="0" applyFill="1" applyBorder="1" applyAlignment="1">
      <alignment horizontal="center"/>
    </xf>
    <xf numFmtId="0" fontId="0" fillId="44" borderId="49" xfId="0" applyFill="1" applyBorder="1" applyAlignment="1">
      <alignment horizontal="center"/>
    </xf>
    <xf numFmtId="0" fontId="0" fillId="44" borderId="50" xfId="0" applyFill="1" applyBorder="1" applyAlignment="1">
      <alignment horizontal="center"/>
    </xf>
    <xf numFmtId="0" fontId="0" fillId="39" borderId="48" xfId="0" applyFill="1" applyBorder="1" applyAlignment="1">
      <alignment horizontal="center"/>
    </xf>
    <xf numFmtId="0" fontId="0" fillId="39" borderId="49" xfId="0" applyFill="1" applyBorder="1" applyAlignment="1">
      <alignment horizontal="center"/>
    </xf>
    <xf numFmtId="0" fontId="0" fillId="39" borderId="50" xfId="0" applyFill="1" applyBorder="1" applyAlignment="1">
      <alignment horizontal="center"/>
    </xf>
    <xf numFmtId="0" fontId="0" fillId="45" borderId="48" xfId="0" applyFill="1" applyBorder="1" applyAlignment="1">
      <alignment horizontal="center"/>
    </xf>
    <xf numFmtId="0" fontId="0" fillId="45" borderId="49" xfId="0" applyFill="1" applyBorder="1" applyAlignment="1">
      <alignment horizontal="center"/>
    </xf>
    <xf numFmtId="0" fontId="0" fillId="45" borderId="50" xfId="0" applyFill="1" applyBorder="1" applyAlignment="1">
      <alignment horizontal="center"/>
    </xf>
    <xf numFmtId="0" fontId="0" fillId="42" borderId="48" xfId="0" applyFill="1" applyBorder="1" applyAlignment="1">
      <alignment horizontal="center"/>
    </xf>
    <xf numFmtId="0" fontId="0" fillId="42" borderId="49" xfId="0" applyFill="1" applyBorder="1" applyAlignment="1">
      <alignment horizontal="center"/>
    </xf>
    <xf numFmtId="0" fontId="0" fillId="42" borderId="50" xfId="0" applyFill="1" applyBorder="1" applyAlignment="1">
      <alignment horizontal="center"/>
    </xf>
    <xf numFmtId="0" fontId="0" fillId="17" borderId="48" xfId="0" applyFill="1" applyBorder="1" applyAlignment="1">
      <alignment horizontal="center"/>
    </xf>
    <xf numFmtId="0" fontId="0" fillId="17" borderId="49" xfId="0" applyFill="1" applyBorder="1" applyAlignment="1">
      <alignment horizontal="center"/>
    </xf>
    <xf numFmtId="0" fontId="0" fillId="17" borderId="50" xfId="0" applyFill="1" applyBorder="1" applyAlignment="1">
      <alignment horizontal="center"/>
    </xf>
    <xf numFmtId="0" fontId="0" fillId="43" borderId="48" xfId="0" applyFill="1" applyBorder="1" applyAlignment="1">
      <alignment horizontal="center"/>
    </xf>
    <xf numFmtId="0" fontId="0" fillId="43" borderId="49" xfId="0" applyFill="1" applyBorder="1" applyAlignment="1">
      <alignment horizontal="center"/>
    </xf>
    <xf numFmtId="0" fontId="0" fillId="43" borderId="50" xfId="0" applyFill="1" applyBorder="1" applyAlignment="1">
      <alignment horizontal="center"/>
    </xf>
    <xf numFmtId="0" fontId="0" fillId="41" borderId="48" xfId="0" applyFill="1" applyBorder="1" applyAlignment="1">
      <alignment horizontal="center"/>
    </xf>
    <xf numFmtId="0" fontId="0" fillId="41" borderId="49" xfId="0" applyFill="1" applyBorder="1" applyAlignment="1">
      <alignment horizontal="center"/>
    </xf>
    <xf numFmtId="0" fontId="0" fillId="41" borderId="5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AR35"/>
  <sheetViews>
    <sheetView zoomScalePageLayoutView="0" workbookViewId="0" topLeftCell="A1">
      <selection activeCell="AA11" sqref="AA11"/>
    </sheetView>
  </sheetViews>
  <sheetFormatPr defaultColWidth="11.421875" defaultRowHeight="12.75"/>
  <cols>
    <col min="1" max="1" width="15.140625" style="0" customWidth="1"/>
    <col min="2" max="2" width="8.421875" style="0" customWidth="1"/>
    <col min="3" max="22" width="2.7109375" style="0" customWidth="1"/>
    <col min="23" max="23" width="5.140625" style="0" customWidth="1"/>
    <col min="24" max="24" width="6.00390625" style="0" customWidth="1"/>
    <col min="25" max="28" width="7.140625" style="0" customWidth="1"/>
    <col min="29" max="29" width="2.00390625" style="0" customWidth="1"/>
    <col min="30" max="30" width="7.140625" style="0" customWidth="1"/>
    <col min="31" max="31" width="2.00390625" style="0" customWidth="1"/>
    <col min="32" max="32" width="7.140625" style="0" customWidth="1"/>
    <col min="33" max="33" width="2.00390625" style="0" customWidth="1"/>
    <col min="34" max="34" width="7.140625" style="0" customWidth="1"/>
    <col min="35" max="35" width="2.00390625" style="0" customWidth="1"/>
    <col min="36" max="36" width="7.7109375" style="0" customWidth="1"/>
    <col min="37" max="37" width="2.00390625" style="0" customWidth="1"/>
    <col min="38" max="38" width="8.140625" style="17" customWidth="1"/>
    <col min="39" max="39" width="1.8515625" style="0" customWidth="1"/>
    <col min="40" max="40" width="8.140625" style="0" customWidth="1"/>
    <col min="41" max="41" width="1.8515625" style="0" customWidth="1"/>
    <col min="42" max="42" width="8.140625" style="0" customWidth="1"/>
    <col min="43" max="43" width="1.8515625" style="0" customWidth="1"/>
    <col min="44" max="44" width="8.140625" style="0" customWidth="1"/>
  </cols>
  <sheetData>
    <row r="1" ht="12.75"/>
    <row r="2" spans="24:44" ht="12.75" customHeight="1">
      <c r="X2" s="148" t="s">
        <v>21</v>
      </c>
      <c r="Y2" s="148" t="s">
        <v>81</v>
      </c>
      <c r="Z2" s="148" t="s">
        <v>84</v>
      </c>
      <c r="AA2" s="42"/>
      <c r="AB2" s="148" t="s">
        <v>80</v>
      </c>
      <c r="AC2" s="42"/>
      <c r="AD2" s="148" t="s">
        <v>82</v>
      </c>
      <c r="AE2" s="42"/>
      <c r="AF2" s="148" t="s">
        <v>71</v>
      </c>
      <c r="AG2" s="42"/>
      <c r="AH2" s="148" t="s">
        <v>68</v>
      </c>
      <c r="AI2" s="42"/>
      <c r="AJ2" s="148" t="s">
        <v>48</v>
      </c>
      <c r="AK2" s="42"/>
      <c r="AL2" s="148" t="s">
        <v>42</v>
      </c>
      <c r="AN2" s="148" t="s">
        <v>41</v>
      </c>
      <c r="AP2" s="148" t="s">
        <v>40</v>
      </c>
      <c r="AR2" s="148" t="s">
        <v>22</v>
      </c>
    </row>
    <row r="3" spans="3:44" ht="12.75" customHeight="1">
      <c r="C3" s="145" t="s">
        <v>4</v>
      </c>
      <c r="D3" s="146"/>
      <c r="E3" s="146"/>
      <c r="F3" s="147"/>
      <c r="G3" s="145" t="s">
        <v>5</v>
      </c>
      <c r="H3" s="146"/>
      <c r="I3" s="146"/>
      <c r="J3" s="147"/>
      <c r="K3" s="145" t="s">
        <v>6</v>
      </c>
      <c r="L3" s="146"/>
      <c r="M3" s="146"/>
      <c r="N3" s="147"/>
      <c r="O3" s="145" t="s">
        <v>7</v>
      </c>
      <c r="P3" s="146"/>
      <c r="Q3" s="146"/>
      <c r="R3" s="147"/>
      <c r="S3" s="145" t="s">
        <v>8</v>
      </c>
      <c r="T3" s="146"/>
      <c r="U3" s="146"/>
      <c r="V3" s="147"/>
      <c r="X3" s="148"/>
      <c r="Y3" s="148"/>
      <c r="Z3" s="148"/>
      <c r="AA3" s="42"/>
      <c r="AB3" s="148"/>
      <c r="AC3" s="42"/>
      <c r="AD3" s="148"/>
      <c r="AE3" s="42"/>
      <c r="AF3" s="148"/>
      <c r="AG3" s="42"/>
      <c r="AH3" s="148"/>
      <c r="AI3" s="42"/>
      <c r="AJ3" s="148"/>
      <c r="AK3" s="42"/>
      <c r="AL3" s="148"/>
      <c r="AN3" s="148"/>
      <c r="AP3" s="148"/>
      <c r="AR3" s="148"/>
    </row>
    <row r="4" spans="3:44" ht="12.75" customHeight="1">
      <c r="C4" s="8" t="s">
        <v>0</v>
      </c>
      <c r="D4" s="9" t="s">
        <v>1</v>
      </c>
      <c r="E4" s="9" t="s">
        <v>2</v>
      </c>
      <c r="F4" s="10" t="s">
        <v>3</v>
      </c>
      <c r="G4" s="8" t="s">
        <v>0</v>
      </c>
      <c r="H4" s="9" t="s">
        <v>1</v>
      </c>
      <c r="I4" s="9" t="s">
        <v>2</v>
      </c>
      <c r="J4" s="10" t="s">
        <v>3</v>
      </c>
      <c r="K4" s="8" t="s">
        <v>0</v>
      </c>
      <c r="L4" s="9" t="s">
        <v>1</v>
      </c>
      <c r="M4" s="9" t="s">
        <v>2</v>
      </c>
      <c r="N4" s="10" t="s">
        <v>3</v>
      </c>
      <c r="O4" s="8" t="s">
        <v>0</v>
      </c>
      <c r="P4" s="9" t="s">
        <v>1</v>
      </c>
      <c r="Q4" s="9" t="s">
        <v>2</v>
      </c>
      <c r="R4" s="10" t="s">
        <v>3</v>
      </c>
      <c r="S4" s="8" t="s">
        <v>0</v>
      </c>
      <c r="T4" s="9" t="s">
        <v>1</v>
      </c>
      <c r="U4" s="9" t="s">
        <v>2</v>
      </c>
      <c r="V4" s="10" t="s">
        <v>3</v>
      </c>
      <c r="X4" s="149"/>
      <c r="Y4" s="149"/>
      <c r="Z4" s="149"/>
      <c r="AA4" s="60"/>
      <c r="AB4" s="149"/>
      <c r="AC4" s="60"/>
      <c r="AD4" s="149"/>
      <c r="AE4" s="60"/>
      <c r="AF4" s="149"/>
      <c r="AG4" s="60"/>
      <c r="AH4" s="149"/>
      <c r="AI4" s="60"/>
      <c r="AJ4" s="149"/>
      <c r="AK4" s="60"/>
      <c r="AL4" s="149"/>
      <c r="AN4" s="149"/>
      <c r="AP4" s="149"/>
      <c r="AR4" s="149"/>
    </row>
    <row r="5" spans="1:44" ht="12.75">
      <c r="A5" s="14" t="s">
        <v>29</v>
      </c>
      <c r="B5" s="11" t="s">
        <v>19</v>
      </c>
      <c r="C5" s="2"/>
      <c r="D5" s="3"/>
      <c r="E5" s="3"/>
      <c r="F5" s="4"/>
      <c r="G5" s="2"/>
      <c r="H5" s="3"/>
      <c r="I5" s="3"/>
      <c r="J5" s="4"/>
      <c r="K5" s="2"/>
      <c r="L5" s="3">
        <v>1</v>
      </c>
      <c r="M5" s="3"/>
      <c r="N5" s="4"/>
      <c r="O5" s="2"/>
      <c r="P5" s="3"/>
      <c r="Q5" s="3"/>
      <c r="R5" s="4"/>
      <c r="S5" s="2"/>
      <c r="T5" s="3">
        <v>1</v>
      </c>
      <c r="U5" s="3"/>
      <c r="V5" s="4"/>
      <c r="W5" s="11">
        <f aca="true" t="shared" si="0" ref="W5:W10">SUM(C5:V5)</f>
        <v>2</v>
      </c>
      <c r="X5" s="18">
        <f aca="true" t="shared" si="1" ref="X5:X10">SUM(100/128*W5)</f>
        <v>1.5625</v>
      </c>
      <c r="Y5" s="19">
        <f>(W5+W6+W7)/W35*100</f>
        <v>3.90625</v>
      </c>
      <c r="Z5" s="19">
        <f>100*($W5*1+$W6*0.5+$W7*0.25)/(32*1+32*0.5+64*0.25)</f>
        <v>5.46875</v>
      </c>
      <c r="AA5" s="27"/>
      <c r="AB5" s="27">
        <v>5.46875</v>
      </c>
      <c r="AC5" s="27"/>
      <c r="AD5" s="19">
        <v>3.125</v>
      </c>
      <c r="AE5" s="27"/>
      <c r="AF5" s="19">
        <v>3.90625</v>
      </c>
      <c r="AG5" s="27"/>
      <c r="AH5" s="19">
        <v>4.6875</v>
      </c>
      <c r="AI5" s="27"/>
      <c r="AJ5" s="84">
        <v>5.46875</v>
      </c>
      <c r="AK5" s="85"/>
      <c r="AL5" s="86">
        <v>4.7</v>
      </c>
      <c r="AN5" s="33">
        <v>9.4</v>
      </c>
      <c r="AP5" s="33">
        <v>6.3</v>
      </c>
      <c r="AR5" s="33">
        <v>1.6</v>
      </c>
    </row>
    <row r="6" spans="1:44" ht="12.75">
      <c r="A6" s="32" t="s">
        <v>25</v>
      </c>
      <c r="B6" s="22" t="s">
        <v>20</v>
      </c>
      <c r="C6" s="23"/>
      <c r="D6" s="24">
        <v>1</v>
      </c>
      <c r="E6" s="24"/>
      <c r="F6" s="25"/>
      <c r="G6" s="23"/>
      <c r="H6" s="24"/>
      <c r="I6" s="24"/>
      <c r="J6" s="25"/>
      <c r="K6" s="23"/>
      <c r="L6" s="24"/>
      <c r="M6" s="24"/>
      <c r="N6" s="25"/>
      <c r="O6" s="23"/>
      <c r="P6" s="24">
        <v>1</v>
      </c>
      <c r="Q6" s="24"/>
      <c r="R6" s="25">
        <v>1</v>
      </c>
      <c r="S6" s="23"/>
      <c r="T6" s="24"/>
      <c r="U6" s="24"/>
      <c r="V6" s="25"/>
      <c r="W6" s="28">
        <f t="shared" si="0"/>
        <v>3</v>
      </c>
      <c r="X6" s="26">
        <f t="shared" si="1"/>
        <v>2.34375</v>
      </c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85"/>
      <c r="AK6" s="85"/>
      <c r="AL6" s="87"/>
      <c r="AN6" s="33"/>
      <c r="AP6" s="33"/>
      <c r="AR6" s="33"/>
    </row>
    <row r="7" spans="1:44" ht="12.75">
      <c r="A7" s="15"/>
      <c r="B7" s="13" t="s">
        <v>9</v>
      </c>
      <c r="C7" s="5"/>
      <c r="D7" s="6"/>
      <c r="E7" s="6"/>
      <c r="F7" s="7"/>
      <c r="G7" s="5"/>
      <c r="H7" s="6"/>
      <c r="I7" s="6"/>
      <c r="J7" s="7"/>
      <c r="K7" s="5"/>
      <c r="L7" s="6"/>
      <c r="M7" s="6"/>
      <c r="N7" s="7"/>
      <c r="O7" s="5"/>
      <c r="P7" s="6"/>
      <c r="Q7" s="6"/>
      <c r="R7" s="7"/>
      <c r="S7" s="5"/>
      <c r="T7" s="6"/>
      <c r="U7" s="6"/>
      <c r="V7" s="7"/>
      <c r="W7" s="16">
        <f t="shared" si="0"/>
        <v>0</v>
      </c>
      <c r="X7" s="20">
        <f t="shared" si="1"/>
        <v>0</v>
      </c>
      <c r="Y7" s="21"/>
      <c r="Z7" s="21"/>
      <c r="AA7" s="27"/>
      <c r="AB7" s="21"/>
      <c r="AC7" s="27"/>
      <c r="AD7" s="21"/>
      <c r="AE7" s="27"/>
      <c r="AF7" s="21"/>
      <c r="AG7" s="27"/>
      <c r="AH7" s="21"/>
      <c r="AI7" s="27"/>
      <c r="AJ7" s="88"/>
      <c r="AK7" s="85"/>
      <c r="AL7" s="89"/>
      <c r="AN7" s="34"/>
      <c r="AP7" s="34"/>
      <c r="AR7" s="34"/>
    </row>
    <row r="8" spans="1:44" ht="12.75">
      <c r="A8" s="14" t="s">
        <v>29</v>
      </c>
      <c r="B8" s="11" t="s">
        <v>19</v>
      </c>
      <c r="C8" s="2"/>
      <c r="D8" s="3"/>
      <c r="E8" s="3"/>
      <c r="F8" s="4"/>
      <c r="G8" s="2"/>
      <c r="H8" s="3"/>
      <c r="I8" s="3"/>
      <c r="J8" s="4"/>
      <c r="K8" s="29"/>
      <c r="L8" s="3"/>
      <c r="M8" s="3"/>
      <c r="N8" s="4"/>
      <c r="O8" s="2"/>
      <c r="P8" s="3"/>
      <c r="Q8" s="3"/>
      <c r="R8" s="4"/>
      <c r="S8" s="2"/>
      <c r="T8" s="3"/>
      <c r="U8" s="3"/>
      <c r="V8" s="4"/>
      <c r="W8" s="11">
        <f t="shared" si="0"/>
        <v>0</v>
      </c>
      <c r="X8" s="18">
        <f t="shared" si="1"/>
        <v>0</v>
      </c>
      <c r="Y8" s="19">
        <f>(W8+W9+W10)/W35*100</f>
        <v>0</v>
      </c>
      <c r="Z8" s="19">
        <f>100*($W8*1+$W9*0.5+$W10*0.25)/(32*1+32*0.5+64*0.25)</f>
        <v>0</v>
      </c>
      <c r="AA8" s="27"/>
      <c r="AB8" s="27">
        <v>0.78125</v>
      </c>
      <c r="AC8" s="27"/>
      <c r="AD8" s="19">
        <v>4.6875</v>
      </c>
      <c r="AE8" s="27"/>
      <c r="AF8" s="19">
        <v>0.78125</v>
      </c>
      <c r="AG8" s="27"/>
      <c r="AH8" s="19">
        <v>1.5625</v>
      </c>
      <c r="AI8" s="27"/>
      <c r="AJ8" s="84">
        <v>5.46875</v>
      </c>
      <c r="AK8" s="85"/>
      <c r="AL8" s="86">
        <v>6.3</v>
      </c>
      <c r="AN8" s="33">
        <v>8</v>
      </c>
      <c r="AP8" s="33">
        <v>7</v>
      </c>
      <c r="AR8" s="33">
        <v>3.1</v>
      </c>
    </row>
    <row r="9" spans="1:44" ht="12.75">
      <c r="A9" s="32" t="s">
        <v>28</v>
      </c>
      <c r="B9" s="22" t="s">
        <v>20</v>
      </c>
      <c r="C9" s="23"/>
      <c r="D9" s="24"/>
      <c r="E9" s="24"/>
      <c r="F9" s="25"/>
      <c r="G9" s="23"/>
      <c r="H9" s="24"/>
      <c r="I9" s="24"/>
      <c r="J9" s="25"/>
      <c r="K9" s="23"/>
      <c r="L9" s="24"/>
      <c r="M9" s="24"/>
      <c r="N9" s="25"/>
      <c r="O9" s="23"/>
      <c r="P9" s="24"/>
      <c r="Q9" s="24"/>
      <c r="R9" s="25"/>
      <c r="S9" s="30"/>
      <c r="T9" s="24"/>
      <c r="U9" s="24"/>
      <c r="V9" s="25"/>
      <c r="W9" s="28">
        <f t="shared" si="0"/>
        <v>0</v>
      </c>
      <c r="X9" s="26">
        <f t="shared" si="1"/>
        <v>0</v>
      </c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85"/>
      <c r="AK9" s="85"/>
      <c r="AL9" s="87"/>
      <c r="AN9" s="33"/>
      <c r="AP9" s="33"/>
      <c r="AR9" s="33"/>
    </row>
    <row r="10" spans="1:44" ht="12.75">
      <c r="A10" s="15"/>
      <c r="B10" s="13" t="s">
        <v>9</v>
      </c>
      <c r="C10" s="5"/>
      <c r="D10" s="6"/>
      <c r="E10" s="6"/>
      <c r="F10" s="7"/>
      <c r="G10" s="5"/>
      <c r="H10" s="6"/>
      <c r="I10" s="6"/>
      <c r="J10" s="7"/>
      <c r="K10" s="5"/>
      <c r="L10" s="6"/>
      <c r="M10" s="6"/>
      <c r="N10" s="7"/>
      <c r="O10" s="5"/>
      <c r="P10" s="6"/>
      <c r="Q10" s="6"/>
      <c r="R10" s="7"/>
      <c r="S10" s="5"/>
      <c r="T10" s="6"/>
      <c r="U10" s="6"/>
      <c r="V10" s="7"/>
      <c r="W10" s="16">
        <f t="shared" si="0"/>
        <v>0</v>
      </c>
      <c r="X10" s="20">
        <f t="shared" si="1"/>
        <v>0</v>
      </c>
      <c r="Y10" s="21"/>
      <c r="Z10" s="21"/>
      <c r="AA10" s="27"/>
      <c r="AB10" s="21"/>
      <c r="AC10" s="27"/>
      <c r="AD10" s="21"/>
      <c r="AE10" s="27"/>
      <c r="AF10" s="21"/>
      <c r="AG10" s="27"/>
      <c r="AH10" s="21"/>
      <c r="AI10" s="27"/>
      <c r="AJ10" s="88"/>
      <c r="AK10" s="85"/>
      <c r="AL10" s="89"/>
      <c r="AN10" s="34"/>
      <c r="AP10" s="34"/>
      <c r="AR10" s="34"/>
    </row>
    <row r="11" spans="1:44" ht="12.75">
      <c r="A11" s="14" t="s">
        <v>29</v>
      </c>
      <c r="B11" s="11" t="s">
        <v>19</v>
      </c>
      <c r="C11" s="2"/>
      <c r="D11" s="3"/>
      <c r="E11" s="3"/>
      <c r="F11" s="4"/>
      <c r="G11" s="2"/>
      <c r="H11" s="3">
        <v>1</v>
      </c>
      <c r="I11" s="3"/>
      <c r="J11" s="4"/>
      <c r="K11" s="2"/>
      <c r="L11" s="3"/>
      <c r="M11" s="3"/>
      <c r="N11" s="4"/>
      <c r="O11" s="2"/>
      <c r="P11" s="3">
        <v>1</v>
      </c>
      <c r="Q11" s="3"/>
      <c r="R11" s="4"/>
      <c r="S11" s="2"/>
      <c r="T11" s="3">
        <v>1</v>
      </c>
      <c r="U11" s="3">
        <v>1</v>
      </c>
      <c r="V11" s="4"/>
      <c r="W11" s="11">
        <f aca="true" t="shared" si="2" ref="W11:W19">SUM(C11:V11)</f>
        <v>4</v>
      </c>
      <c r="X11" s="18">
        <f aca="true" t="shared" si="3" ref="X11:X19">SUM(100/128*W11)</f>
        <v>3.125</v>
      </c>
      <c r="Y11" s="19">
        <f>(W11+W12+W13)/W35*100</f>
        <v>8.59375</v>
      </c>
      <c r="Z11" s="19">
        <f>100*($W11*1+$W12*0.5+$W13*0.25)/(32*1+32*0.5+64*0.25)</f>
        <v>9.375</v>
      </c>
      <c r="AA11" s="27"/>
      <c r="AB11" s="27">
        <v>6.25</v>
      </c>
      <c r="AC11" s="27"/>
      <c r="AD11" s="19">
        <v>3.125</v>
      </c>
      <c r="AE11" s="27"/>
      <c r="AF11" s="19">
        <v>5.46875</v>
      </c>
      <c r="AG11" s="27"/>
      <c r="AH11" s="19">
        <v>3.125</v>
      </c>
      <c r="AI11" s="27"/>
      <c r="AJ11" s="84">
        <v>2.34375</v>
      </c>
      <c r="AK11" s="85"/>
      <c r="AL11" s="86">
        <v>4.7</v>
      </c>
      <c r="AN11" s="35">
        <v>9.4</v>
      </c>
      <c r="AP11" s="35">
        <v>8.6</v>
      </c>
      <c r="AR11" s="35">
        <v>4.7</v>
      </c>
    </row>
    <row r="12" spans="1:44" ht="12.75">
      <c r="A12" s="32" t="s">
        <v>23</v>
      </c>
      <c r="B12" s="22" t="s">
        <v>20</v>
      </c>
      <c r="C12" s="23"/>
      <c r="D12" s="24"/>
      <c r="E12" s="24"/>
      <c r="F12" s="25"/>
      <c r="G12" s="23"/>
      <c r="H12" s="24"/>
      <c r="I12" s="24"/>
      <c r="J12" s="25"/>
      <c r="K12" s="23"/>
      <c r="L12" s="24"/>
      <c r="M12" s="24"/>
      <c r="N12" s="25"/>
      <c r="O12" s="23"/>
      <c r="P12" s="24"/>
      <c r="Q12" s="24">
        <v>1</v>
      </c>
      <c r="R12" s="25"/>
      <c r="S12" s="23"/>
      <c r="T12" s="24"/>
      <c r="U12" s="24"/>
      <c r="V12" s="25"/>
      <c r="W12" s="28">
        <f t="shared" si="2"/>
        <v>1</v>
      </c>
      <c r="X12" s="26">
        <f t="shared" si="3"/>
        <v>0.78125</v>
      </c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85"/>
      <c r="AK12" s="85"/>
      <c r="AL12" s="87"/>
      <c r="AN12" s="33"/>
      <c r="AP12" s="33"/>
      <c r="AR12" s="33"/>
    </row>
    <row r="13" spans="1:44" ht="12.75">
      <c r="A13" s="15"/>
      <c r="B13" s="12" t="s">
        <v>9</v>
      </c>
      <c r="C13" s="5"/>
      <c r="D13" s="6">
        <v>1</v>
      </c>
      <c r="E13" s="6"/>
      <c r="F13" s="7"/>
      <c r="G13" s="5"/>
      <c r="H13" s="6"/>
      <c r="I13" s="6">
        <v>1</v>
      </c>
      <c r="J13" s="7"/>
      <c r="K13" s="5"/>
      <c r="L13" s="6"/>
      <c r="M13" s="6">
        <v>1</v>
      </c>
      <c r="N13" s="7"/>
      <c r="O13" s="5"/>
      <c r="P13" s="6"/>
      <c r="Q13" s="6">
        <v>1</v>
      </c>
      <c r="R13" s="7">
        <v>1</v>
      </c>
      <c r="S13" s="5"/>
      <c r="T13" s="6">
        <v>1</v>
      </c>
      <c r="U13" s="6"/>
      <c r="V13" s="7"/>
      <c r="W13" s="16">
        <f t="shared" si="2"/>
        <v>6</v>
      </c>
      <c r="X13" s="20">
        <f t="shared" si="3"/>
        <v>4.6875</v>
      </c>
      <c r="Y13" s="21"/>
      <c r="Z13" s="21"/>
      <c r="AA13" s="27"/>
      <c r="AB13" s="21"/>
      <c r="AC13" s="27"/>
      <c r="AD13" s="21"/>
      <c r="AE13" s="27"/>
      <c r="AF13" s="21"/>
      <c r="AG13" s="27"/>
      <c r="AH13" s="21"/>
      <c r="AI13" s="27"/>
      <c r="AJ13" s="88"/>
      <c r="AK13" s="85"/>
      <c r="AL13" s="89"/>
      <c r="AN13" s="34"/>
      <c r="AP13" s="34"/>
      <c r="AR13" s="34"/>
    </row>
    <row r="14" spans="1:44" ht="12.75">
      <c r="A14" s="14" t="s">
        <v>29</v>
      </c>
      <c r="B14" s="11" t="s">
        <v>19</v>
      </c>
      <c r="C14" s="2"/>
      <c r="D14" s="3"/>
      <c r="E14" s="3"/>
      <c r="F14" s="4"/>
      <c r="G14" s="2"/>
      <c r="H14" s="3"/>
      <c r="I14" s="3"/>
      <c r="J14" s="4"/>
      <c r="K14" s="2"/>
      <c r="L14" s="3"/>
      <c r="M14" s="3"/>
      <c r="N14" s="4"/>
      <c r="O14" s="2"/>
      <c r="P14" s="3"/>
      <c r="Q14" s="3"/>
      <c r="R14" s="4"/>
      <c r="S14" s="2"/>
      <c r="T14" s="3"/>
      <c r="U14" s="3">
        <v>1</v>
      </c>
      <c r="V14" s="4"/>
      <c r="W14" s="11">
        <f t="shared" si="2"/>
        <v>1</v>
      </c>
      <c r="X14" s="18">
        <f t="shared" si="3"/>
        <v>0.78125</v>
      </c>
      <c r="Y14" s="19">
        <f>(W14+W15+W16)/W35*100</f>
        <v>9.375</v>
      </c>
      <c r="Z14" s="19">
        <f>100*($W14*1+$W15*0.5+$W16*0.25)/(32*1+32*0.5+64*0.25)</f>
        <v>7.421875</v>
      </c>
      <c r="AA14" s="27"/>
      <c r="AB14" s="27">
        <v>3.90625</v>
      </c>
      <c r="AC14" s="27"/>
      <c r="AD14" s="19">
        <v>10.15625</v>
      </c>
      <c r="AE14" s="27"/>
      <c r="AF14" s="19">
        <v>5.46875</v>
      </c>
      <c r="AG14" s="27"/>
      <c r="AH14" s="19">
        <v>4.6875</v>
      </c>
      <c r="AI14" s="27"/>
      <c r="AJ14" s="84">
        <v>2.34375</v>
      </c>
      <c r="AK14" s="85"/>
      <c r="AL14" s="90">
        <v>0</v>
      </c>
      <c r="AN14" s="33">
        <v>0</v>
      </c>
      <c r="AP14" s="33">
        <v>0</v>
      </c>
      <c r="AR14" s="33">
        <v>1.6</v>
      </c>
    </row>
    <row r="15" spans="1:44" ht="12.75">
      <c r="A15" s="32" t="s">
        <v>24</v>
      </c>
      <c r="B15" s="22" t="s">
        <v>20</v>
      </c>
      <c r="C15" s="23"/>
      <c r="D15" s="24"/>
      <c r="E15" s="24"/>
      <c r="F15" s="25"/>
      <c r="G15" s="23"/>
      <c r="H15" s="24"/>
      <c r="I15" s="24">
        <v>1</v>
      </c>
      <c r="J15" s="25"/>
      <c r="K15" s="23"/>
      <c r="L15" s="24">
        <v>1</v>
      </c>
      <c r="M15" s="24">
        <v>1</v>
      </c>
      <c r="N15" s="25"/>
      <c r="O15" s="23"/>
      <c r="P15" s="24"/>
      <c r="Q15" s="24">
        <v>1</v>
      </c>
      <c r="R15" s="25"/>
      <c r="S15" s="23"/>
      <c r="T15" s="24"/>
      <c r="U15" s="24"/>
      <c r="V15" s="25"/>
      <c r="W15" s="28">
        <f t="shared" si="2"/>
        <v>4</v>
      </c>
      <c r="X15" s="26">
        <f t="shared" si="3"/>
        <v>3.125</v>
      </c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85"/>
      <c r="AK15" s="85"/>
      <c r="AL15" s="87"/>
      <c r="AN15" s="33"/>
      <c r="AP15" s="33"/>
      <c r="AR15" s="33"/>
    </row>
    <row r="16" spans="1:44" ht="12.75">
      <c r="A16" s="15"/>
      <c r="B16" s="12" t="s">
        <v>9</v>
      </c>
      <c r="C16" s="5"/>
      <c r="D16" s="6"/>
      <c r="E16" s="6">
        <v>1</v>
      </c>
      <c r="F16" s="7"/>
      <c r="G16" s="5"/>
      <c r="H16" s="6"/>
      <c r="I16" s="6"/>
      <c r="J16" s="7"/>
      <c r="K16" s="5"/>
      <c r="L16" s="6">
        <v>2</v>
      </c>
      <c r="M16" s="6">
        <v>2</v>
      </c>
      <c r="N16" s="7"/>
      <c r="O16" s="5"/>
      <c r="P16" s="6"/>
      <c r="Q16" s="6"/>
      <c r="R16" s="7"/>
      <c r="S16" s="5"/>
      <c r="T16" s="6"/>
      <c r="U16" s="6">
        <v>2</v>
      </c>
      <c r="V16" s="7"/>
      <c r="W16" s="16">
        <f t="shared" si="2"/>
        <v>7</v>
      </c>
      <c r="X16" s="20">
        <f t="shared" si="3"/>
        <v>5.46875</v>
      </c>
      <c r="Y16" s="21"/>
      <c r="Z16" s="21"/>
      <c r="AA16" s="27"/>
      <c r="AB16" s="21"/>
      <c r="AC16" s="27"/>
      <c r="AD16" s="21"/>
      <c r="AE16" s="27"/>
      <c r="AF16" s="21"/>
      <c r="AG16" s="27"/>
      <c r="AH16" s="21"/>
      <c r="AI16" s="27"/>
      <c r="AJ16" s="88"/>
      <c r="AK16" s="85"/>
      <c r="AL16" s="89"/>
      <c r="AN16" s="34"/>
      <c r="AP16" s="34"/>
      <c r="AR16" s="34"/>
    </row>
    <row r="17" spans="1:44" ht="12.75">
      <c r="A17" s="14" t="s">
        <v>29</v>
      </c>
      <c r="B17" s="11" t="s">
        <v>19</v>
      </c>
      <c r="C17" s="2"/>
      <c r="D17" s="3"/>
      <c r="E17" s="3"/>
      <c r="F17" s="4"/>
      <c r="G17" s="2"/>
      <c r="H17" s="3"/>
      <c r="I17" s="3"/>
      <c r="J17" s="4"/>
      <c r="K17" s="2"/>
      <c r="L17" s="3"/>
      <c r="M17" s="3"/>
      <c r="N17" s="4"/>
      <c r="O17" s="2"/>
      <c r="P17" s="3"/>
      <c r="Q17" s="3"/>
      <c r="R17" s="4"/>
      <c r="S17" s="2"/>
      <c r="T17" s="3"/>
      <c r="U17" s="3"/>
      <c r="V17" s="4"/>
      <c r="W17" s="11">
        <f t="shared" si="2"/>
        <v>0</v>
      </c>
      <c r="X17" s="18">
        <f t="shared" si="3"/>
        <v>0</v>
      </c>
      <c r="Y17" s="19">
        <f>(W17+W18+W19)/W35*100</f>
        <v>5.46875</v>
      </c>
      <c r="Z17" s="19">
        <f>100*($W17*1+$W18*0.5+$W19*0.25)/(32*1+32*0.5+64*0.25)</f>
        <v>3.515625</v>
      </c>
      <c r="AA17" s="27"/>
      <c r="AB17" s="27">
        <v>5.46875</v>
      </c>
      <c r="AC17" s="27"/>
      <c r="AD17" s="19">
        <v>3.90625</v>
      </c>
      <c r="AE17" s="27"/>
      <c r="AF17" s="19">
        <v>9.375</v>
      </c>
      <c r="AG17" s="27"/>
      <c r="AH17" s="19">
        <v>12.5</v>
      </c>
      <c r="AI17" s="27"/>
      <c r="AJ17" s="84">
        <v>3.90625</v>
      </c>
      <c r="AK17" s="85"/>
      <c r="AL17" s="86">
        <v>3.9</v>
      </c>
      <c r="AN17" s="33">
        <v>5.5</v>
      </c>
      <c r="AP17" s="33">
        <v>3.1</v>
      </c>
      <c r="AR17" s="33">
        <v>3.9</v>
      </c>
    </row>
    <row r="18" spans="1:44" ht="12.75">
      <c r="A18" s="32" t="s">
        <v>27</v>
      </c>
      <c r="B18" s="22" t="s">
        <v>20</v>
      </c>
      <c r="C18" s="23"/>
      <c r="D18" s="24"/>
      <c r="E18" s="24">
        <v>1</v>
      </c>
      <c r="F18" s="25"/>
      <c r="G18" s="23"/>
      <c r="H18" s="24"/>
      <c r="I18" s="24"/>
      <c r="J18" s="25"/>
      <c r="K18" s="23"/>
      <c r="L18" s="24"/>
      <c r="M18" s="24"/>
      <c r="N18" s="25"/>
      <c r="O18" s="23"/>
      <c r="P18" s="24">
        <v>1</v>
      </c>
      <c r="Q18" s="24"/>
      <c r="R18" s="25"/>
      <c r="S18" s="23"/>
      <c r="T18" s="24"/>
      <c r="U18" s="24"/>
      <c r="V18" s="25"/>
      <c r="W18" s="28">
        <f t="shared" si="2"/>
        <v>2</v>
      </c>
      <c r="X18" s="26">
        <f t="shared" si="3"/>
        <v>1.5625</v>
      </c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85"/>
      <c r="AK18" s="85"/>
      <c r="AL18" s="87"/>
      <c r="AN18" s="33"/>
      <c r="AP18" s="33"/>
      <c r="AR18" s="33"/>
    </row>
    <row r="19" spans="1:44" ht="12.75">
      <c r="A19" s="15"/>
      <c r="B19" s="13" t="s">
        <v>9</v>
      </c>
      <c r="C19" s="5"/>
      <c r="D19" s="6"/>
      <c r="E19" s="6"/>
      <c r="F19" s="7"/>
      <c r="G19" s="5"/>
      <c r="H19" s="6">
        <v>1</v>
      </c>
      <c r="I19" s="6"/>
      <c r="J19" s="7"/>
      <c r="K19" s="5"/>
      <c r="L19" s="6">
        <v>1</v>
      </c>
      <c r="M19" s="6">
        <v>1</v>
      </c>
      <c r="N19" s="7"/>
      <c r="O19" s="5"/>
      <c r="P19" s="6"/>
      <c r="Q19" s="6">
        <v>1</v>
      </c>
      <c r="R19" s="7"/>
      <c r="S19" s="5"/>
      <c r="T19" s="6">
        <v>1</v>
      </c>
      <c r="U19" s="6"/>
      <c r="V19" s="7"/>
      <c r="W19" s="16">
        <f t="shared" si="2"/>
        <v>5</v>
      </c>
      <c r="X19" s="20">
        <f t="shared" si="3"/>
        <v>3.90625</v>
      </c>
      <c r="Y19" s="21"/>
      <c r="Z19" s="21"/>
      <c r="AA19" s="27"/>
      <c r="AB19" s="21"/>
      <c r="AC19" s="27"/>
      <c r="AD19" s="21"/>
      <c r="AE19" s="27"/>
      <c r="AF19" s="21"/>
      <c r="AG19" s="27"/>
      <c r="AH19" s="21"/>
      <c r="AI19" s="27"/>
      <c r="AJ19" s="88"/>
      <c r="AK19" s="85"/>
      <c r="AL19" s="89"/>
      <c r="AN19" s="34"/>
      <c r="AP19" s="34"/>
      <c r="AR19" s="34"/>
    </row>
    <row r="20" spans="1:44" ht="12.75">
      <c r="A20" s="14" t="s">
        <v>29</v>
      </c>
      <c r="B20" s="11" t="s">
        <v>19</v>
      </c>
      <c r="C20" s="2"/>
      <c r="D20" s="3">
        <v>1</v>
      </c>
      <c r="E20" s="3"/>
      <c r="F20" s="4"/>
      <c r="G20" s="2"/>
      <c r="H20" s="3"/>
      <c r="I20" s="3">
        <v>1</v>
      </c>
      <c r="J20" s="4"/>
      <c r="K20" s="2"/>
      <c r="L20" s="3">
        <v>1</v>
      </c>
      <c r="M20" s="3"/>
      <c r="N20" s="4"/>
      <c r="O20" s="2"/>
      <c r="P20" s="3">
        <v>1</v>
      </c>
      <c r="Q20" s="3">
        <v>2</v>
      </c>
      <c r="R20" s="4"/>
      <c r="S20" s="2"/>
      <c r="T20" s="3"/>
      <c r="U20" s="3"/>
      <c r="V20" s="4"/>
      <c r="W20" s="11">
        <f aca="true" t="shared" si="4" ref="W20:W32">SUM(C20:V20)</f>
        <v>6</v>
      </c>
      <c r="X20" s="18">
        <f>SUM(100/128*W20)</f>
        <v>4.6875</v>
      </c>
      <c r="Y20" s="19">
        <f>(W20+W21+W22)/W35*100</f>
        <v>7.8125</v>
      </c>
      <c r="Z20" s="19">
        <f>100*($W20*1+$W21*0.5+$W22*0.25)/(32*1+32*0.5+64*0.25)</f>
        <v>11.71875</v>
      </c>
      <c r="AA20" s="27"/>
      <c r="AB20" s="27">
        <v>7.8125</v>
      </c>
      <c r="AC20" s="27"/>
      <c r="AD20" s="19">
        <v>10.9375</v>
      </c>
      <c r="AE20" s="27"/>
      <c r="AF20" s="19">
        <v>9.375</v>
      </c>
      <c r="AG20" s="27"/>
      <c r="AH20" s="19">
        <v>7.8125</v>
      </c>
      <c r="AI20" s="27"/>
      <c r="AJ20" s="84">
        <v>11.71875</v>
      </c>
      <c r="AK20" s="85"/>
      <c r="AL20" s="86">
        <v>6.3</v>
      </c>
      <c r="AN20" s="33">
        <v>4.7</v>
      </c>
      <c r="AP20" s="33">
        <v>3.9</v>
      </c>
      <c r="AR20" s="33">
        <v>0</v>
      </c>
    </row>
    <row r="21" spans="1:44" ht="12.75">
      <c r="A21" s="32" t="s">
        <v>26</v>
      </c>
      <c r="B21" s="22" t="s">
        <v>20</v>
      </c>
      <c r="C21" s="23"/>
      <c r="D21" s="24"/>
      <c r="E21" s="24"/>
      <c r="F21" s="25"/>
      <c r="G21" s="23"/>
      <c r="H21" s="24"/>
      <c r="I21" s="24"/>
      <c r="J21" s="25"/>
      <c r="K21" s="23"/>
      <c r="L21" s="24"/>
      <c r="M21" s="24"/>
      <c r="N21" s="25"/>
      <c r="O21" s="23"/>
      <c r="P21" s="24"/>
      <c r="Q21" s="24"/>
      <c r="R21" s="25"/>
      <c r="S21" s="23"/>
      <c r="T21" s="24">
        <v>2</v>
      </c>
      <c r="U21" s="24"/>
      <c r="V21" s="25"/>
      <c r="W21" s="28">
        <f t="shared" si="4"/>
        <v>2</v>
      </c>
      <c r="X21" s="26">
        <f aca="true" t="shared" si="5" ref="X21:X30">SUM(100/128*W21)</f>
        <v>1.5625</v>
      </c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85"/>
      <c r="AK21" s="85"/>
      <c r="AL21" s="87"/>
      <c r="AN21" s="33"/>
      <c r="AP21" s="33"/>
      <c r="AR21" s="33"/>
    </row>
    <row r="22" spans="1:44" ht="12.75">
      <c r="A22" s="15"/>
      <c r="B22" s="13" t="s">
        <v>9</v>
      </c>
      <c r="C22" s="5"/>
      <c r="D22" s="6"/>
      <c r="E22" s="6"/>
      <c r="F22" s="7"/>
      <c r="G22" s="5"/>
      <c r="H22" s="6">
        <v>1</v>
      </c>
      <c r="I22" s="6"/>
      <c r="J22" s="7"/>
      <c r="K22" s="5"/>
      <c r="L22" s="6"/>
      <c r="M22" s="6"/>
      <c r="N22" s="7"/>
      <c r="O22" s="5"/>
      <c r="P22" s="6"/>
      <c r="Q22" s="6"/>
      <c r="R22" s="7"/>
      <c r="S22" s="5"/>
      <c r="T22" s="6"/>
      <c r="U22" s="6">
        <v>1</v>
      </c>
      <c r="V22" s="7"/>
      <c r="W22" s="16">
        <f t="shared" si="4"/>
        <v>2</v>
      </c>
      <c r="X22" s="20">
        <f t="shared" si="5"/>
        <v>1.5625</v>
      </c>
      <c r="Y22" s="21"/>
      <c r="Z22" s="21"/>
      <c r="AA22" s="27"/>
      <c r="AB22" s="21"/>
      <c r="AC22" s="27"/>
      <c r="AD22" s="21"/>
      <c r="AE22" s="27"/>
      <c r="AF22" s="21"/>
      <c r="AG22" s="27"/>
      <c r="AH22" s="21"/>
      <c r="AI22" s="27"/>
      <c r="AJ22" s="88"/>
      <c r="AK22" s="85"/>
      <c r="AL22" s="89"/>
      <c r="AN22" s="34"/>
      <c r="AP22" s="34"/>
      <c r="AR22" s="34"/>
    </row>
    <row r="23" spans="1:44" ht="12.75">
      <c r="A23" s="14" t="s">
        <v>30</v>
      </c>
      <c r="B23" s="11" t="s">
        <v>19</v>
      </c>
      <c r="C23" s="2"/>
      <c r="D23" s="3"/>
      <c r="E23" s="3"/>
      <c r="F23" s="4">
        <v>1</v>
      </c>
      <c r="G23" s="2"/>
      <c r="H23" s="3"/>
      <c r="I23" s="3"/>
      <c r="J23" s="4"/>
      <c r="K23" s="2"/>
      <c r="L23" s="3"/>
      <c r="M23" s="3"/>
      <c r="N23" s="4"/>
      <c r="O23" s="2"/>
      <c r="P23" s="3"/>
      <c r="Q23" s="3"/>
      <c r="R23" s="4"/>
      <c r="S23" s="2"/>
      <c r="T23" s="3"/>
      <c r="U23" s="3"/>
      <c r="V23" s="4"/>
      <c r="W23" s="11">
        <f t="shared" si="4"/>
        <v>1</v>
      </c>
      <c r="X23" s="18">
        <f t="shared" si="5"/>
        <v>0.78125</v>
      </c>
      <c r="Y23" s="19">
        <f>(W23+W24+W25)/W35*100</f>
        <v>6.25</v>
      </c>
      <c r="Z23" s="19">
        <f>100*($W23*1+$W24*0.5+$W25*0.25)/(32*1+32*0.5+64*0.25)</f>
        <v>5.46875</v>
      </c>
      <c r="AA23" s="127"/>
      <c r="AB23" s="127">
        <v>8.59375</v>
      </c>
      <c r="AC23" s="127"/>
      <c r="AD23" s="128"/>
      <c r="AE23" s="129"/>
      <c r="AF23" s="128"/>
      <c r="AG23" s="129"/>
      <c r="AH23" s="128"/>
      <c r="AI23" s="129"/>
      <c r="AJ23" s="130"/>
      <c r="AK23" s="131"/>
      <c r="AL23" s="132"/>
      <c r="AM23" s="40"/>
      <c r="AN23" s="133"/>
      <c r="AO23" s="40"/>
      <c r="AP23" s="133"/>
      <c r="AQ23" s="40"/>
      <c r="AR23" s="133"/>
    </row>
    <row r="24" spans="1:39" ht="12.75">
      <c r="A24" s="32" t="s">
        <v>25</v>
      </c>
      <c r="B24" s="22" t="s">
        <v>20</v>
      </c>
      <c r="C24" s="23"/>
      <c r="D24" s="24"/>
      <c r="E24" s="24"/>
      <c r="F24" s="25">
        <v>1</v>
      </c>
      <c r="G24" s="23"/>
      <c r="H24" s="24"/>
      <c r="I24" s="24"/>
      <c r="J24" s="25">
        <v>1</v>
      </c>
      <c r="K24" s="23"/>
      <c r="L24" s="24"/>
      <c r="M24" s="24"/>
      <c r="N24" s="25">
        <v>1</v>
      </c>
      <c r="O24" s="23"/>
      <c r="P24" s="24"/>
      <c r="Q24" s="24"/>
      <c r="R24" s="25"/>
      <c r="S24" s="23"/>
      <c r="T24" s="24"/>
      <c r="U24" s="24"/>
      <c r="V24" s="25"/>
      <c r="W24" s="28">
        <f t="shared" si="4"/>
        <v>3</v>
      </c>
      <c r="X24" s="26">
        <f t="shared" si="5"/>
        <v>2.34375</v>
      </c>
      <c r="Y24" s="27"/>
      <c r="Z24" s="27"/>
      <c r="AA24" s="127"/>
      <c r="AB24" s="127"/>
      <c r="AC24" s="127"/>
      <c r="AD24" s="129"/>
      <c r="AE24" s="129"/>
      <c r="AF24" s="129"/>
      <c r="AG24" s="129"/>
      <c r="AH24" s="129"/>
      <c r="AI24" s="129"/>
      <c r="AJ24" s="131"/>
      <c r="AK24" s="131"/>
      <c r="AL24" s="134"/>
      <c r="AM24" s="134"/>
    </row>
    <row r="25" spans="1:44" ht="12.75">
      <c r="A25" s="15"/>
      <c r="B25" s="13" t="s">
        <v>9</v>
      </c>
      <c r="C25" s="5"/>
      <c r="D25" s="6"/>
      <c r="E25" s="6"/>
      <c r="F25" s="7">
        <v>1</v>
      </c>
      <c r="G25" s="5"/>
      <c r="H25" s="6"/>
      <c r="I25" s="6"/>
      <c r="J25" s="7"/>
      <c r="K25" s="5"/>
      <c r="L25" s="6"/>
      <c r="M25" s="6"/>
      <c r="N25" s="7">
        <v>2</v>
      </c>
      <c r="O25" s="5"/>
      <c r="P25" s="6"/>
      <c r="Q25" s="6"/>
      <c r="R25" s="7"/>
      <c r="S25" s="5"/>
      <c r="T25" s="6"/>
      <c r="U25" s="6"/>
      <c r="V25" s="7">
        <v>1</v>
      </c>
      <c r="W25" s="16">
        <f t="shared" si="4"/>
        <v>4</v>
      </c>
      <c r="X25" s="20">
        <f t="shared" si="5"/>
        <v>3.125</v>
      </c>
      <c r="Y25" s="21"/>
      <c r="Z25" s="21"/>
      <c r="AA25" s="127"/>
      <c r="AB25" s="21"/>
      <c r="AC25" s="127"/>
      <c r="AD25" s="129"/>
      <c r="AE25" s="129"/>
      <c r="AF25" s="129"/>
      <c r="AG25" s="129"/>
      <c r="AH25" s="129"/>
      <c r="AI25" s="129"/>
      <c r="AJ25" s="131"/>
      <c r="AK25" s="131"/>
      <c r="AL25" s="134"/>
      <c r="AM25" s="134"/>
      <c r="AN25" s="134"/>
      <c r="AO25" s="134"/>
      <c r="AP25" s="134"/>
      <c r="AQ25" s="134"/>
      <c r="AR25" s="134"/>
    </row>
    <row r="26" spans="1:44" ht="12.75">
      <c r="A26" s="14" t="s">
        <v>30</v>
      </c>
      <c r="B26" s="11" t="s">
        <v>19</v>
      </c>
      <c r="C26" s="2"/>
      <c r="D26" s="3"/>
      <c r="E26" s="3">
        <v>1</v>
      </c>
      <c r="F26" s="4"/>
      <c r="G26" s="2"/>
      <c r="H26" s="3"/>
      <c r="I26" s="3"/>
      <c r="J26" s="4">
        <v>1</v>
      </c>
      <c r="K26" s="2"/>
      <c r="L26" s="3"/>
      <c r="M26" s="3">
        <v>2</v>
      </c>
      <c r="N26" s="4">
        <v>1</v>
      </c>
      <c r="O26" s="2"/>
      <c r="P26" s="3"/>
      <c r="Q26" s="3"/>
      <c r="R26" s="4">
        <v>2</v>
      </c>
      <c r="S26" s="2"/>
      <c r="T26" s="3"/>
      <c r="U26" s="3"/>
      <c r="V26" s="4">
        <v>1</v>
      </c>
      <c r="W26" s="11">
        <f t="shared" si="4"/>
        <v>8</v>
      </c>
      <c r="X26" s="18">
        <f t="shared" si="5"/>
        <v>6.25</v>
      </c>
      <c r="Y26" s="19">
        <f>(W26+W27+W28)/W35*100</f>
        <v>14.84375</v>
      </c>
      <c r="Z26" s="19">
        <f>100*($W26*1+$W27*0.5+$W28*0.25)/(32*1+32*0.5+64*0.25)</f>
        <v>18.359375</v>
      </c>
      <c r="AA26" s="127"/>
      <c r="AB26" s="127">
        <v>12.5</v>
      </c>
      <c r="AC26" s="127"/>
      <c r="AD26" s="129"/>
      <c r="AE26" s="129"/>
      <c r="AF26" s="129"/>
      <c r="AG26" s="129"/>
      <c r="AH26" s="129"/>
      <c r="AI26" s="129"/>
      <c r="AJ26" s="131"/>
      <c r="AK26" s="131"/>
      <c r="AL26" s="134"/>
      <c r="AM26" s="134"/>
      <c r="AN26" s="134"/>
      <c r="AO26" s="134"/>
      <c r="AP26" s="134"/>
      <c r="AQ26" s="134"/>
      <c r="AR26" s="134"/>
    </row>
    <row r="27" spans="1:44" ht="12.75">
      <c r="A27" s="32" t="s">
        <v>79</v>
      </c>
      <c r="B27" s="22" t="s">
        <v>20</v>
      </c>
      <c r="C27" s="23"/>
      <c r="D27" s="24"/>
      <c r="E27" s="24"/>
      <c r="F27" s="25"/>
      <c r="G27" s="23"/>
      <c r="H27" s="24"/>
      <c r="I27" s="24"/>
      <c r="J27" s="25"/>
      <c r="K27" s="23"/>
      <c r="L27" s="24"/>
      <c r="M27" s="24"/>
      <c r="N27" s="25">
        <v>1</v>
      </c>
      <c r="O27" s="23"/>
      <c r="P27" s="24"/>
      <c r="Q27" s="24"/>
      <c r="R27" s="25"/>
      <c r="S27" s="23"/>
      <c r="T27" s="24"/>
      <c r="U27" s="24">
        <v>1</v>
      </c>
      <c r="V27" s="25">
        <v>2</v>
      </c>
      <c r="W27" s="28">
        <f t="shared" si="4"/>
        <v>4</v>
      </c>
      <c r="X27" s="26">
        <f t="shared" si="5"/>
        <v>3.125</v>
      </c>
      <c r="Y27" s="27"/>
      <c r="Z27" s="27"/>
      <c r="AA27" s="127"/>
      <c r="AB27" s="127"/>
      <c r="AC27" s="127"/>
      <c r="AD27" s="129"/>
      <c r="AE27" s="129"/>
      <c r="AF27" s="129"/>
      <c r="AG27" s="129"/>
      <c r="AH27" s="129"/>
      <c r="AI27" s="129"/>
      <c r="AJ27" s="131"/>
      <c r="AK27" s="131"/>
      <c r="AL27" s="134"/>
      <c r="AM27" s="134"/>
      <c r="AN27" s="134"/>
      <c r="AO27" s="134"/>
      <c r="AP27" s="134"/>
      <c r="AQ27" s="134"/>
      <c r="AR27" s="134"/>
    </row>
    <row r="28" spans="1:44" ht="12.75">
      <c r="A28" s="15"/>
      <c r="B28" s="13" t="s">
        <v>9</v>
      </c>
      <c r="C28" s="5"/>
      <c r="D28" s="6"/>
      <c r="E28" s="6">
        <v>1</v>
      </c>
      <c r="F28" s="7"/>
      <c r="G28" s="5"/>
      <c r="H28" s="6"/>
      <c r="I28" s="6"/>
      <c r="J28" s="7">
        <v>1</v>
      </c>
      <c r="K28" s="5"/>
      <c r="L28" s="6"/>
      <c r="M28" s="6"/>
      <c r="N28" s="7"/>
      <c r="O28" s="5"/>
      <c r="P28" s="6"/>
      <c r="Q28" s="6"/>
      <c r="R28" s="7">
        <v>2</v>
      </c>
      <c r="S28" s="5"/>
      <c r="T28" s="6"/>
      <c r="U28" s="6">
        <v>1</v>
      </c>
      <c r="V28" s="7">
        <v>2</v>
      </c>
      <c r="W28" s="16">
        <f t="shared" si="4"/>
        <v>7</v>
      </c>
      <c r="X28" s="20">
        <f t="shared" si="5"/>
        <v>5.46875</v>
      </c>
      <c r="Y28" s="21"/>
      <c r="Z28" s="21"/>
      <c r="AA28" s="127"/>
      <c r="AB28" s="21"/>
      <c r="AC28" s="127"/>
      <c r="AD28" s="135"/>
      <c r="AE28" s="129"/>
      <c r="AF28" s="135"/>
      <c r="AG28" s="129"/>
      <c r="AH28" s="135"/>
      <c r="AI28" s="129"/>
      <c r="AJ28" s="136"/>
      <c r="AK28" s="131"/>
      <c r="AL28" s="137"/>
      <c r="AM28" s="40"/>
      <c r="AN28" s="138"/>
      <c r="AO28" s="40"/>
      <c r="AP28" s="138"/>
      <c r="AQ28" s="40"/>
      <c r="AR28" s="138"/>
    </row>
    <row r="29" spans="1:44" ht="12.75">
      <c r="A29" s="14" t="s">
        <v>30</v>
      </c>
      <c r="B29" s="11" t="s">
        <v>19</v>
      </c>
      <c r="C29" s="2"/>
      <c r="D29" s="3"/>
      <c r="E29" s="3"/>
      <c r="F29" s="4"/>
      <c r="G29" s="2"/>
      <c r="H29" s="3"/>
      <c r="I29" s="3"/>
      <c r="J29" s="4"/>
      <c r="K29" s="2"/>
      <c r="L29" s="3"/>
      <c r="M29" s="3"/>
      <c r="N29" s="4">
        <v>1</v>
      </c>
      <c r="O29" s="2"/>
      <c r="P29" s="3"/>
      <c r="Q29" s="3"/>
      <c r="R29" s="4"/>
      <c r="S29" s="2"/>
      <c r="T29" s="3"/>
      <c r="U29" s="3"/>
      <c r="V29" s="4">
        <v>1</v>
      </c>
      <c r="W29" s="11">
        <f t="shared" si="4"/>
        <v>2</v>
      </c>
      <c r="X29" s="18">
        <f t="shared" si="5"/>
        <v>1.5625</v>
      </c>
      <c r="Y29" s="19">
        <f>(W29+W30+W31)/W35*100</f>
        <v>3.90625</v>
      </c>
      <c r="Z29" s="19">
        <f>100*($W29*1+$W30*0.5+$W31*0.25)/(32*1+32*0.5+64*0.25)</f>
        <v>4.6875</v>
      </c>
      <c r="AA29" s="27"/>
      <c r="AB29" s="27">
        <v>7.03125</v>
      </c>
      <c r="AC29" s="27"/>
      <c r="AD29" s="19">
        <v>7.8125</v>
      </c>
      <c r="AE29" s="27"/>
      <c r="AF29" s="19">
        <v>7.03125</v>
      </c>
      <c r="AG29" s="27"/>
      <c r="AH29" s="19">
        <v>7.03125</v>
      </c>
      <c r="AI29" s="27"/>
      <c r="AJ29" s="84">
        <v>3.90625</v>
      </c>
      <c r="AK29" s="85"/>
      <c r="AL29" s="86">
        <v>5.5</v>
      </c>
      <c r="AN29" s="33">
        <v>1.6</v>
      </c>
      <c r="AP29" s="33"/>
      <c r="AR29" s="33"/>
    </row>
    <row r="30" spans="1:44" ht="12.75">
      <c r="A30" s="32" t="s">
        <v>39</v>
      </c>
      <c r="B30" s="22" t="s">
        <v>20</v>
      </c>
      <c r="C30" s="23"/>
      <c r="D30" s="24"/>
      <c r="E30" s="24"/>
      <c r="F30" s="25"/>
      <c r="G30" s="23"/>
      <c r="H30" s="24"/>
      <c r="I30" s="24"/>
      <c r="J30" s="25"/>
      <c r="K30" s="23"/>
      <c r="L30" s="24"/>
      <c r="M30" s="24"/>
      <c r="N30" s="25"/>
      <c r="O30" s="23"/>
      <c r="P30" s="24"/>
      <c r="Q30" s="24"/>
      <c r="R30" s="25">
        <v>1</v>
      </c>
      <c r="S30" s="23"/>
      <c r="T30" s="24"/>
      <c r="U30" s="24"/>
      <c r="V30" s="25"/>
      <c r="W30" s="28">
        <f t="shared" si="4"/>
        <v>1</v>
      </c>
      <c r="X30" s="26">
        <f t="shared" si="5"/>
        <v>0.78125</v>
      </c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85"/>
      <c r="AK30" s="85"/>
      <c r="AL30" s="87"/>
      <c r="AN30" s="33"/>
      <c r="AP30" s="33"/>
      <c r="AR30" s="33"/>
    </row>
    <row r="31" spans="1:44" ht="12.75">
      <c r="A31" s="15"/>
      <c r="B31" s="13" t="s">
        <v>9</v>
      </c>
      <c r="C31" s="5"/>
      <c r="D31" s="6"/>
      <c r="E31" s="6"/>
      <c r="F31" s="7">
        <v>1</v>
      </c>
      <c r="G31" s="5"/>
      <c r="H31" s="6"/>
      <c r="I31" s="6"/>
      <c r="J31" s="7"/>
      <c r="K31" s="5"/>
      <c r="L31" s="6"/>
      <c r="M31" s="6"/>
      <c r="N31" s="7"/>
      <c r="O31" s="5"/>
      <c r="P31" s="6"/>
      <c r="Q31" s="6"/>
      <c r="R31" s="7"/>
      <c r="S31" s="5"/>
      <c r="T31" s="6"/>
      <c r="U31" s="6"/>
      <c r="V31" s="7">
        <v>1</v>
      </c>
      <c r="W31" s="16">
        <f t="shared" si="4"/>
        <v>2</v>
      </c>
      <c r="X31" s="20">
        <f>SUM(100/128*W31)</f>
        <v>1.5625</v>
      </c>
      <c r="Y31" s="21"/>
      <c r="Z31" s="21"/>
      <c r="AA31" s="27"/>
      <c r="AB31" s="21"/>
      <c r="AC31" s="27"/>
      <c r="AD31" s="21"/>
      <c r="AE31" s="27"/>
      <c r="AF31" s="21"/>
      <c r="AG31" s="27"/>
      <c r="AH31" s="21"/>
      <c r="AI31" s="27"/>
      <c r="AJ31" s="88"/>
      <c r="AK31" s="85"/>
      <c r="AL31" s="89"/>
      <c r="AN31" s="34"/>
      <c r="AP31" s="34"/>
      <c r="AR31" s="34"/>
    </row>
    <row r="32" spans="1:44" ht="12.75">
      <c r="A32" s="14"/>
      <c r="B32" s="11" t="s">
        <v>19</v>
      </c>
      <c r="C32" s="2">
        <v>1</v>
      </c>
      <c r="D32" s="3"/>
      <c r="E32" s="3"/>
      <c r="F32" s="4"/>
      <c r="G32" s="2">
        <v>1</v>
      </c>
      <c r="H32" s="3"/>
      <c r="I32" s="3"/>
      <c r="J32" s="4"/>
      <c r="K32" s="2">
        <v>2</v>
      </c>
      <c r="L32" s="3"/>
      <c r="M32" s="3"/>
      <c r="N32" s="4"/>
      <c r="O32" s="2">
        <v>2</v>
      </c>
      <c r="P32" s="3"/>
      <c r="Q32" s="3"/>
      <c r="R32" s="4"/>
      <c r="S32" s="2">
        <v>2</v>
      </c>
      <c r="T32" s="3"/>
      <c r="U32" s="3"/>
      <c r="V32" s="4"/>
      <c r="W32" s="11">
        <f t="shared" si="4"/>
        <v>8</v>
      </c>
      <c r="X32" s="18">
        <f>SUM(100/128*W32)</f>
        <v>6.25</v>
      </c>
      <c r="Y32" s="19">
        <f>(W32+W33+W34)/W35*100</f>
        <v>39.84375</v>
      </c>
      <c r="Z32" s="19">
        <f>100*($W32*1+$W33*0.5+$W34*0.25)/(32*1+32*0.5+64*0.25)</f>
        <v>33.984375</v>
      </c>
      <c r="AA32" s="27"/>
      <c r="AB32" s="27">
        <v>42.1875</v>
      </c>
      <c r="AC32" s="27"/>
      <c r="AD32" s="19">
        <v>56.25</v>
      </c>
      <c r="AE32" s="27"/>
      <c r="AF32" s="19">
        <v>55.46875</v>
      </c>
      <c r="AG32" s="27"/>
      <c r="AH32" s="19">
        <v>50.78125</v>
      </c>
      <c r="AI32" s="27"/>
      <c r="AJ32" s="84">
        <v>53.90625</v>
      </c>
      <c r="AK32" s="85"/>
      <c r="AL32" s="86">
        <v>52.3</v>
      </c>
      <c r="AN32" s="33">
        <v>57</v>
      </c>
      <c r="AP32" s="33">
        <v>55.5</v>
      </c>
      <c r="AR32" s="33">
        <v>53.9</v>
      </c>
    </row>
    <row r="33" spans="1:44" ht="12.75">
      <c r="A33" s="32" t="s">
        <v>67</v>
      </c>
      <c r="B33" s="22" t="s">
        <v>20</v>
      </c>
      <c r="C33" s="23">
        <v>1</v>
      </c>
      <c r="D33" s="24"/>
      <c r="E33" s="24"/>
      <c r="F33" s="25"/>
      <c r="G33" s="23">
        <v>1</v>
      </c>
      <c r="H33" s="24">
        <v>1</v>
      </c>
      <c r="I33" s="24"/>
      <c r="J33" s="25"/>
      <c r="K33" s="23">
        <v>2</v>
      </c>
      <c r="L33" s="24">
        <v>1</v>
      </c>
      <c r="M33" s="24">
        <v>1</v>
      </c>
      <c r="N33" s="25"/>
      <c r="O33" s="23">
        <v>2</v>
      </c>
      <c r="P33" s="24"/>
      <c r="Q33" s="24"/>
      <c r="R33" s="25"/>
      <c r="S33" s="23">
        <v>2</v>
      </c>
      <c r="T33" s="24"/>
      <c r="U33" s="24">
        <v>1</v>
      </c>
      <c r="V33" s="25"/>
      <c r="W33" s="28">
        <f>SUM(C33:V33)</f>
        <v>12</v>
      </c>
      <c r="X33" s="26">
        <f>SUM(100/128*W33)</f>
        <v>9.375</v>
      </c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85"/>
      <c r="AK33" s="85"/>
      <c r="AL33" s="87"/>
      <c r="AN33" s="33"/>
      <c r="AP33" s="33"/>
      <c r="AR33" s="33"/>
    </row>
    <row r="34" spans="1:44" ht="12.75">
      <c r="A34" s="15"/>
      <c r="B34" s="12" t="s">
        <v>9</v>
      </c>
      <c r="C34" s="5">
        <v>2</v>
      </c>
      <c r="D34" s="6">
        <v>1</v>
      </c>
      <c r="E34" s="6"/>
      <c r="F34" s="7"/>
      <c r="G34" s="5">
        <v>2</v>
      </c>
      <c r="H34" s="6"/>
      <c r="I34" s="6">
        <v>1</v>
      </c>
      <c r="J34" s="7">
        <v>1</v>
      </c>
      <c r="K34" s="5">
        <v>4</v>
      </c>
      <c r="L34" s="6">
        <v>1</v>
      </c>
      <c r="M34" s="6"/>
      <c r="N34" s="7">
        <v>2</v>
      </c>
      <c r="O34" s="5">
        <v>4</v>
      </c>
      <c r="P34" s="6">
        <v>4</v>
      </c>
      <c r="Q34" s="6">
        <v>2</v>
      </c>
      <c r="R34" s="7">
        <v>1</v>
      </c>
      <c r="S34" s="5">
        <v>4</v>
      </c>
      <c r="T34" s="6">
        <v>2</v>
      </c>
      <c r="U34" s="6"/>
      <c r="V34" s="7"/>
      <c r="W34" s="16">
        <f>SUM(C34:V34)</f>
        <v>31</v>
      </c>
      <c r="X34" s="20">
        <f>SUM(100/128*W34)</f>
        <v>24.21875</v>
      </c>
      <c r="Y34" s="21"/>
      <c r="Z34" s="21"/>
      <c r="AA34" s="27"/>
      <c r="AB34" s="21"/>
      <c r="AC34" s="27"/>
      <c r="AD34" s="21"/>
      <c r="AE34" s="27"/>
      <c r="AF34" s="21"/>
      <c r="AG34" s="27"/>
      <c r="AH34" s="21"/>
      <c r="AI34" s="27"/>
      <c r="AJ34" s="88"/>
      <c r="AK34" s="85"/>
      <c r="AL34" s="89"/>
      <c r="AN34" s="34"/>
      <c r="AP34" s="34"/>
      <c r="AR34" s="34"/>
    </row>
    <row r="35" spans="3:38" ht="12.75">
      <c r="C35">
        <f aca="true" t="shared" si="6" ref="C35:V35">SUM(C5:C34)</f>
        <v>4</v>
      </c>
      <c r="D35">
        <f t="shared" si="6"/>
        <v>4</v>
      </c>
      <c r="E35">
        <f t="shared" si="6"/>
        <v>4</v>
      </c>
      <c r="F35">
        <f t="shared" si="6"/>
        <v>4</v>
      </c>
      <c r="G35">
        <f t="shared" si="6"/>
        <v>4</v>
      </c>
      <c r="H35">
        <f t="shared" si="6"/>
        <v>4</v>
      </c>
      <c r="I35">
        <f t="shared" si="6"/>
        <v>4</v>
      </c>
      <c r="J35">
        <f t="shared" si="6"/>
        <v>4</v>
      </c>
      <c r="K35">
        <f t="shared" si="6"/>
        <v>8</v>
      </c>
      <c r="L35">
        <f t="shared" si="6"/>
        <v>8</v>
      </c>
      <c r="M35">
        <f t="shared" si="6"/>
        <v>8</v>
      </c>
      <c r="N35">
        <f t="shared" si="6"/>
        <v>8</v>
      </c>
      <c r="O35">
        <f t="shared" si="6"/>
        <v>8</v>
      </c>
      <c r="P35">
        <f t="shared" si="6"/>
        <v>8</v>
      </c>
      <c r="Q35">
        <f t="shared" si="6"/>
        <v>8</v>
      </c>
      <c r="R35">
        <f t="shared" si="6"/>
        <v>8</v>
      </c>
      <c r="S35">
        <f t="shared" si="6"/>
        <v>8</v>
      </c>
      <c r="T35">
        <f t="shared" si="6"/>
        <v>8</v>
      </c>
      <c r="U35">
        <f t="shared" si="6"/>
        <v>8</v>
      </c>
      <c r="V35">
        <f t="shared" si="6"/>
        <v>8</v>
      </c>
      <c r="W35">
        <f>SUM(W5:W34)</f>
        <v>128</v>
      </c>
      <c r="X35" s="36">
        <f>SUM(X5:X34)</f>
        <v>100</v>
      </c>
      <c r="Y35" s="31">
        <f>SUM(Y5:Y34)</f>
        <v>100</v>
      </c>
      <c r="Z35" s="31">
        <f>SUM(Z5:Z34)</f>
        <v>100</v>
      </c>
      <c r="AA35" s="31"/>
      <c r="AB35" s="31"/>
      <c r="AC35" s="31"/>
      <c r="AD35" s="31"/>
      <c r="AE35" s="31"/>
      <c r="AF35" s="31"/>
      <c r="AG35" s="31"/>
      <c r="AH35" s="31"/>
      <c r="AI35" s="31"/>
      <c r="AJ35" s="36"/>
      <c r="AK35" s="36"/>
      <c r="AL35" s="31"/>
    </row>
  </sheetData>
  <sheetProtection/>
  <mergeCells count="17">
    <mergeCell ref="AD2:AD4"/>
    <mergeCell ref="Z2:Z4"/>
    <mergeCell ref="AF2:AF4"/>
    <mergeCell ref="AB2:AB4"/>
    <mergeCell ref="AR2:AR4"/>
    <mergeCell ref="X2:X4"/>
    <mergeCell ref="AL2:AL4"/>
    <mergeCell ref="AP2:AP4"/>
    <mergeCell ref="AN2:AN4"/>
    <mergeCell ref="AH2:AH4"/>
    <mergeCell ref="Y2:Y4"/>
    <mergeCell ref="AJ2:AJ4"/>
    <mergeCell ref="S3:V3"/>
    <mergeCell ref="C3:F3"/>
    <mergeCell ref="G3:J3"/>
    <mergeCell ref="K3:N3"/>
    <mergeCell ref="O3:R3"/>
  </mergeCells>
  <printOptions horizontalCentered="1"/>
  <pageMargins left="0.2755905511811024" right="0.1968503937007874" top="0.984251968503937" bottom="0.76" header="0.5118110236220472" footer="0.5118110236220472"/>
  <pageSetup horizontalDpi="600" verticalDpi="600" orientation="landscape" paperSize="9" r:id="rId3"/>
  <headerFooter alignWithMargins="0">
    <oddHeader>&amp;C&amp;16Statistiques France Jeunes 2011
Résultats par Pôle</oddHeader>
    <oddFooter>&amp;CPatrice Delabrouille CTN Badminton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BH71"/>
  <sheetViews>
    <sheetView tabSelected="1" zoomScalePageLayoutView="0" workbookViewId="0" topLeftCell="AR1">
      <selection activeCell="B57" sqref="B57"/>
    </sheetView>
  </sheetViews>
  <sheetFormatPr defaultColWidth="11.421875" defaultRowHeight="12.75"/>
  <cols>
    <col min="1" max="1" width="3.28125" style="0" bestFit="1" customWidth="1"/>
    <col min="3" max="3" width="11.57421875" style="0" bestFit="1" customWidth="1"/>
    <col min="4" max="4" width="6.421875" style="0" bestFit="1" customWidth="1"/>
    <col min="5" max="5" width="6.8515625" style="0" customWidth="1"/>
    <col min="6" max="6" width="4.421875" style="0" customWidth="1"/>
    <col min="7" max="7" width="3.28125" style="0" bestFit="1" customWidth="1"/>
    <col min="9" max="9" width="11.57421875" style="0" bestFit="1" customWidth="1"/>
    <col min="10" max="10" width="6.421875" style="0" bestFit="1" customWidth="1"/>
    <col min="11" max="11" width="6.8515625" style="0" customWidth="1"/>
    <col min="12" max="12" width="4.421875" style="0" customWidth="1"/>
    <col min="13" max="13" width="3.28125" style="0" bestFit="1" customWidth="1"/>
    <col min="15" max="15" width="8.7109375" style="0" bestFit="1" customWidth="1"/>
    <col min="16" max="16" width="4.00390625" style="0" bestFit="1" customWidth="1"/>
    <col min="17" max="17" width="8.28125" style="0" customWidth="1"/>
    <col min="18" max="18" width="4.421875" style="0" customWidth="1"/>
    <col min="19" max="19" width="3.00390625" style="0" bestFit="1" customWidth="1"/>
    <col min="21" max="21" width="3.7109375" style="0" customWidth="1"/>
    <col min="22" max="22" width="6.8515625" style="0" customWidth="1"/>
    <col min="23" max="23" width="1.28515625" style="0" customWidth="1"/>
    <col min="24" max="24" width="4.421875" style="0" customWidth="1"/>
    <col min="25" max="25" width="8.7109375" style="0" customWidth="1"/>
    <col min="26" max="26" width="6.140625" style="0" customWidth="1"/>
    <col min="27" max="27" width="5.57421875" style="0" customWidth="1"/>
    <col min="28" max="28" width="3.00390625" style="0" customWidth="1"/>
    <col min="29" max="29" width="4.00390625" style="0" bestFit="1" customWidth="1"/>
    <col min="30" max="30" width="8.7109375" style="0" customWidth="1"/>
    <col min="31" max="31" width="5.421875" style="0" customWidth="1"/>
    <col min="32" max="32" width="5.8515625" style="0" customWidth="1"/>
    <col min="33" max="33" width="1.57421875" style="0" customWidth="1"/>
    <col min="34" max="34" width="4.00390625" style="0" bestFit="1" customWidth="1"/>
    <col min="35" max="35" width="8.7109375" style="0" customWidth="1"/>
    <col min="36" max="36" width="5.8515625" style="0" customWidth="1"/>
    <col min="37" max="37" width="4.57421875" style="0" customWidth="1"/>
    <col min="38" max="38" width="1.57421875" style="0" customWidth="1"/>
    <col min="39" max="39" width="4.00390625" style="0" bestFit="1" customWidth="1"/>
    <col min="40" max="40" width="8.7109375" style="0" customWidth="1"/>
    <col min="41" max="41" width="5.8515625" style="0" customWidth="1"/>
    <col min="42" max="42" width="5.140625" style="66" customWidth="1"/>
    <col min="43" max="43" width="1.57421875" style="0" customWidth="1"/>
    <col min="44" max="44" width="5.00390625" style="0" bestFit="1" customWidth="1"/>
    <col min="45" max="45" width="8.7109375" style="0" customWidth="1"/>
    <col min="46" max="46" width="5.00390625" style="0" customWidth="1"/>
    <col min="47" max="47" width="5.00390625" style="0" bestFit="1" customWidth="1"/>
    <col min="48" max="48" width="2.140625" style="0" customWidth="1"/>
    <col min="49" max="49" width="3.7109375" style="0" customWidth="1"/>
    <col min="50" max="50" width="6.421875" style="0" bestFit="1" customWidth="1"/>
    <col min="51" max="55" width="6.421875" style="0" customWidth="1"/>
    <col min="56" max="56" width="5.57421875" style="0" customWidth="1"/>
    <col min="57" max="59" width="5.57421875" style="0" bestFit="1" customWidth="1"/>
    <col min="60" max="60" width="6.00390625" style="0" bestFit="1" customWidth="1"/>
  </cols>
  <sheetData>
    <row r="1" spans="2:49" ht="13.5" customHeight="1">
      <c r="B1" s="139" t="s">
        <v>83</v>
      </c>
      <c r="C1" s="140"/>
      <c r="D1" s="140"/>
      <c r="H1" s="121" t="s">
        <v>77</v>
      </c>
      <c r="I1" s="122"/>
      <c r="J1" s="122"/>
      <c r="N1" s="111" t="s">
        <v>76</v>
      </c>
      <c r="O1" s="112"/>
      <c r="P1" s="112"/>
      <c r="T1" s="101" t="s">
        <v>70</v>
      </c>
      <c r="U1" s="102"/>
      <c r="Y1" s="107" t="s">
        <v>72</v>
      </c>
      <c r="Z1" s="71"/>
      <c r="AD1" s="110" t="s">
        <v>69</v>
      </c>
      <c r="AE1" s="110"/>
      <c r="AI1" s="64" t="s">
        <v>50</v>
      </c>
      <c r="AJ1" s="64"/>
      <c r="AN1" s="50" t="s">
        <v>45</v>
      </c>
      <c r="AO1" s="50"/>
      <c r="AP1" s="43"/>
      <c r="AQ1" s="43"/>
      <c r="AR1" s="43"/>
      <c r="AS1" s="54" t="s">
        <v>46</v>
      </c>
      <c r="AT1" s="54"/>
      <c r="AU1" s="43"/>
      <c r="AV1" s="43"/>
      <c r="AW1" s="66"/>
    </row>
    <row r="2" spans="5:49" ht="12.75" customHeight="1">
      <c r="E2" s="37" t="s">
        <v>36</v>
      </c>
      <c r="K2" s="37" t="s">
        <v>36</v>
      </c>
      <c r="Q2" s="37" t="s">
        <v>36</v>
      </c>
      <c r="V2" s="37" t="s">
        <v>36</v>
      </c>
      <c r="AA2" s="37" t="s">
        <v>36</v>
      </c>
      <c r="AF2" s="59" t="s">
        <v>47</v>
      </c>
      <c r="AG2" s="39"/>
      <c r="AK2" s="59" t="s">
        <v>47</v>
      </c>
      <c r="AL2" s="39"/>
      <c r="AN2" s="43"/>
      <c r="AO2" s="43"/>
      <c r="AP2" s="59" t="s">
        <v>47</v>
      </c>
      <c r="AQ2" s="44"/>
      <c r="AR2" s="43"/>
      <c r="AS2" s="43"/>
      <c r="AT2" s="43"/>
      <c r="AU2" s="58" t="s">
        <v>47</v>
      </c>
      <c r="AV2" s="65"/>
      <c r="AW2" s="66"/>
    </row>
    <row r="3" spans="2:49" ht="12.75">
      <c r="B3" s="141"/>
      <c r="C3" s="11" t="s">
        <v>19</v>
      </c>
      <c r="D3" s="11">
        <v>6</v>
      </c>
      <c r="E3" s="150">
        <f>SUM(D3:D5)</f>
        <v>16</v>
      </c>
      <c r="H3" s="123"/>
      <c r="I3" s="11" t="s">
        <v>19</v>
      </c>
      <c r="J3" s="11">
        <v>4</v>
      </c>
      <c r="K3" s="150">
        <v>17</v>
      </c>
      <c r="N3" s="115"/>
      <c r="O3" s="11" t="s">
        <v>19</v>
      </c>
      <c r="P3" s="11">
        <v>4.5</v>
      </c>
      <c r="Q3" s="150">
        <v>12</v>
      </c>
      <c r="T3" s="103"/>
      <c r="U3" s="11">
        <v>4.5</v>
      </c>
      <c r="V3" s="150">
        <v>17.5</v>
      </c>
      <c r="Y3" s="72"/>
      <c r="Z3" s="11">
        <v>5</v>
      </c>
      <c r="AA3" s="150">
        <v>12</v>
      </c>
      <c r="AD3" s="68"/>
      <c r="AE3" s="11">
        <v>5</v>
      </c>
      <c r="AF3" s="150">
        <v>13.5</v>
      </c>
      <c r="AG3" s="38"/>
      <c r="AI3" s="61"/>
      <c r="AJ3" s="11">
        <v>4</v>
      </c>
      <c r="AK3" s="150">
        <v>14</v>
      </c>
      <c r="AL3" s="38"/>
      <c r="AN3" s="51"/>
      <c r="AO3" s="45">
        <v>5.5</v>
      </c>
      <c r="AP3" s="155">
        <v>18.5</v>
      </c>
      <c r="AQ3" s="46"/>
      <c r="AR3" s="43"/>
      <c r="AS3" s="55"/>
      <c r="AT3" s="45">
        <v>2.5</v>
      </c>
      <c r="AU3" s="155">
        <v>19.5</v>
      </c>
      <c r="AV3" s="46"/>
      <c r="AW3" s="66"/>
    </row>
    <row r="4" spans="1:59" ht="12.75">
      <c r="A4">
        <v>1</v>
      </c>
      <c r="B4" s="142" t="s">
        <v>12</v>
      </c>
      <c r="C4" s="22" t="s">
        <v>20</v>
      </c>
      <c r="D4" s="28">
        <v>4.5</v>
      </c>
      <c r="E4" s="151"/>
      <c r="G4">
        <v>1</v>
      </c>
      <c r="H4" s="124" t="s">
        <v>12</v>
      </c>
      <c r="I4" s="22" t="s">
        <v>20</v>
      </c>
      <c r="J4" s="28">
        <v>4.5</v>
      </c>
      <c r="K4" s="151"/>
      <c r="M4">
        <v>1</v>
      </c>
      <c r="N4" s="113" t="s">
        <v>12</v>
      </c>
      <c r="O4" s="22" t="s">
        <v>20</v>
      </c>
      <c r="P4" s="28">
        <v>3</v>
      </c>
      <c r="Q4" s="151"/>
      <c r="S4">
        <v>1</v>
      </c>
      <c r="T4" s="104" t="s">
        <v>12</v>
      </c>
      <c r="U4" s="28">
        <v>4</v>
      </c>
      <c r="V4" s="151"/>
      <c r="Y4" s="73" t="s">
        <v>10</v>
      </c>
      <c r="Z4" s="28">
        <v>1.5</v>
      </c>
      <c r="AA4" s="151"/>
      <c r="AC4">
        <v>1</v>
      </c>
      <c r="AD4" s="69" t="s">
        <v>14</v>
      </c>
      <c r="AE4" s="28">
        <v>3</v>
      </c>
      <c r="AF4" s="151"/>
      <c r="AG4" s="38"/>
      <c r="AH4">
        <v>1</v>
      </c>
      <c r="AI4" s="62" t="s">
        <v>12</v>
      </c>
      <c r="AJ4" s="28">
        <v>3.5</v>
      </c>
      <c r="AK4" s="151"/>
      <c r="AL4" s="38"/>
      <c r="AM4">
        <v>1</v>
      </c>
      <c r="AN4" s="52" t="s">
        <v>12</v>
      </c>
      <c r="AO4" s="47">
        <v>5</v>
      </c>
      <c r="AP4" s="156"/>
      <c r="AQ4" s="46"/>
      <c r="AR4" s="43">
        <v>1</v>
      </c>
      <c r="AS4" s="56" t="s">
        <v>12</v>
      </c>
      <c r="AT4" s="47">
        <v>9</v>
      </c>
      <c r="AU4" s="156"/>
      <c r="AV4" s="46"/>
      <c r="AW4" s="66"/>
      <c r="AY4">
        <v>2011</v>
      </c>
      <c r="AZ4">
        <v>2010</v>
      </c>
      <c r="BA4">
        <v>2009</v>
      </c>
      <c r="BB4">
        <v>2008</v>
      </c>
      <c r="BC4">
        <v>2007</v>
      </c>
      <c r="BD4" s="15">
        <v>2006</v>
      </c>
      <c r="BE4" s="15">
        <v>2005</v>
      </c>
      <c r="BF4" s="15">
        <v>2004</v>
      </c>
      <c r="BG4" s="15">
        <v>2003</v>
      </c>
    </row>
    <row r="5" spans="2:60" ht="12.75">
      <c r="B5" s="143"/>
      <c r="C5" s="12" t="s">
        <v>9</v>
      </c>
      <c r="D5" s="16">
        <v>5.5</v>
      </c>
      <c r="E5" s="152"/>
      <c r="H5" s="125"/>
      <c r="I5" s="12" t="s">
        <v>9</v>
      </c>
      <c r="J5" s="16">
        <v>8.5</v>
      </c>
      <c r="K5" s="152"/>
      <c r="N5" s="114"/>
      <c r="O5" s="12" t="s">
        <v>9</v>
      </c>
      <c r="P5" s="16">
        <v>4.5</v>
      </c>
      <c r="Q5" s="152"/>
      <c r="T5" s="105"/>
      <c r="U5" s="16">
        <v>9</v>
      </c>
      <c r="V5" s="152"/>
      <c r="Y5" s="74"/>
      <c r="Z5" s="16">
        <v>5.5</v>
      </c>
      <c r="AA5" s="152"/>
      <c r="AD5" s="70"/>
      <c r="AE5" s="16">
        <v>5.5</v>
      </c>
      <c r="AF5" s="152"/>
      <c r="AG5" s="38"/>
      <c r="AI5" s="63"/>
      <c r="AJ5" s="16">
        <v>6.5</v>
      </c>
      <c r="AK5" s="152"/>
      <c r="AL5" s="38"/>
      <c r="AN5" s="53"/>
      <c r="AO5" s="48">
        <v>8</v>
      </c>
      <c r="AP5" s="157"/>
      <c r="AQ5" s="46"/>
      <c r="AR5" s="43"/>
      <c r="AS5" s="57"/>
      <c r="AT5" s="48">
        <v>8</v>
      </c>
      <c r="AU5" s="157"/>
      <c r="AV5" s="46"/>
      <c r="AW5" s="66">
        <v>1</v>
      </c>
      <c r="AX5" s="1" t="s">
        <v>12</v>
      </c>
      <c r="AY5" s="1">
        <v>1</v>
      </c>
      <c r="AZ5" s="1">
        <v>1</v>
      </c>
      <c r="BA5" s="1">
        <v>1</v>
      </c>
      <c r="BB5" s="1">
        <v>1</v>
      </c>
      <c r="BC5" s="1">
        <v>2</v>
      </c>
      <c r="BD5" s="1">
        <v>2</v>
      </c>
      <c r="BE5" s="1">
        <v>1</v>
      </c>
      <c r="BF5" s="1">
        <v>1</v>
      </c>
      <c r="BG5" s="1">
        <v>1</v>
      </c>
      <c r="BH5" s="106">
        <f>SUM(AY5:BG5)/9</f>
        <v>1.2222222222222223</v>
      </c>
    </row>
    <row r="6" spans="2:60" ht="12.75">
      <c r="B6" s="141"/>
      <c r="C6" s="11" t="s">
        <v>19</v>
      </c>
      <c r="D6" s="11">
        <v>5.5</v>
      </c>
      <c r="E6" s="150">
        <f>SUM(D6:D8)</f>
        <v>10.5</v>
      </c>
      <c r="H6" s="123"/>
      <c r="I6" s="11" t="s">
        <v>19</v>
      </c>
      <c r="J6" s="11">
        <v>5.5</v>
      </c>
      <c r="K6" s="150">
        <v>13</v>
      </c>
      <c r="N6" s="115"/>
      <c r="O6" s="11" t="s">
        <v>19</v>
      </c>
      <c r="P6" s="11">
        <v>2</v>
      </c>
      <c r="Q6" s="150">
        <v>10.5</v>
      </c>
      <c r="T6" s="103"/>
      <c r="U6" s="11">
        <v>6</v>
      </c>
      <c r="V6" s="150">
        <v>13</v>
      </c>
      <c r="Y6" s="72"/>
      <c r="Z6" s="11">
        <v>2.5</v>
      </c>
      <c r="AA6" s="150">
        <v>11</v>
      </c>
      <c r="AD6" s="68"/>
      <c r="AE6" s="11">
        <v>3</v>
      </c>
      <c r="AF6" s="150">
        <v>11.5</v>
      </c>
      <c r="AG6" s="38"/>
      <c r="AI6" s="61"/>
      <c r="AJ6" s="11">
        <v>1</v>
      </c>
      <c r="AK6" s="150">
        <v>11.5</v>
      </c>
      <c r="AL6" s="38"/>
      <c r="AN6" s="51"/>
      <c r="AO6" s="45">
        <v>3</v>
      </c>
      <c r="AP6" s="155">
        <v>12</v>
      </c>
      <c r="AQ6" s="46"/>
      <c r="AR6" s="43"/>
      <c r="AS6" s="55"/>
      <c r="AT6" s="45">
        <v>4</v>
      </c>
      <c r="AU6" s="155">
        <v>12.5</v>
      </c>
      <c r="AV6" s="46"/>
      <c r="AW6" s="66">
        <v>2</v>
      </c>
      <c r="AX6" s="1" t="s">
        <v>14</v>
      </c>
      <c r="AY6" s="1">
        <v>2</v>
      </c>
      <c r="AZ6" s="1">
        <v>2</v>
      </c>
      <c r="BA6" s="1">
        <v>2</v>
      </c>
      <c r="BB6" s="1">
        <v>2</v>
      </c>
      <c r="BC6" s="1">
        <v>5</v>
      </c>
      <c r="BD6" s="1">
        <v>1</v>
      </c>
      <c r="BE6" s="1">
        <v>2</v>
      </c>
      <c r="BF6" s="1">
        <v>6</v>
      </c>
      <c r="BG6" s="1">
        <v>4</v>
      </c>
      <c r="BH6" s="106">
        <f aca="true" t="shared" si="0" ref="BH6:BH15">SUM(AY6:BG6)/9</f>
        <v>2.888888888888889</v>
      </c>
    </row>
    <row r="7" spans="1:60" ht="12.75">
      <c r="A7">
        <v>2</v>
      </c>
      <c r="B7" s="142" t="s">
        <v>14</v>
      </c>
      <c r="C7" s="22" t="s">
        <v>20</v>
      </c>
      <c r="D7" s="28">
        <v>1.5</v>
      </c>
      <c r="E7" s="151"/>
      <c r="G7">
        <v>2</v>
      </c>
      <c r="H7" s="124" t="s">
        <v>14</v>
      </c>
      <c r="I7" s="22" t="s">
        <v>20</v>
      </c>
      <c r="J7" s="28">
        <v>1.5</v>
      </c>
      <c r="K7" s="151"/>
      <c r="M7">
        <v>2</v>
      </c>
      <c r="N7" s="113" t="s">
        <v>14</v>
      </c>
      <c r="O7" s="22" t="s">
        <v>20</v>
      </c>
      <c r="P7" s="28">
        <v>3</v>
      </c>
      <c r="Q7" s="151"/>
      <c r="S7">
        <v>2</v>
      </c>
      <c r="T7" s="104" t="s">
        <v>14</v>
      </c>
      <c r="U7" s="28">
        <v>4</v>
      </c>
      <c r="V7" s="151"/>
      <c r="Y7" s="73" t="s">
        <v>12</v>
      </c>
      <c r="Z7" s="28">
        <v>4</v>
      </c>
      <c r="AA7" s="151"/>
      <c r="AC7">
        <v>2</v>
      </c>
      <c r="AD7" s="69" t="s">
        <v>12</v>
      </c>
      <c r="AE7" s="28">
        <v>1.5</v>
      </c>
      <c r="AF7" s="151"/>
      <c r="AG7" s="38"/>
      <c r="AH7">
        <v>2</v>
      </c>
      <c r="AI7" s="62" t="s">
        <v>14</v>
      </c>
      <c r="AJ7" s="28">
        <v>2</v>
      </c>
      <c r="AK7" s="151"/>
      <c r="AL7" s="38"/>
      <c r="AM7">
        <v>2</v>
      </c>
      <c r="AN7" s="52" t="s">
        <v>10</v>
      </c>
      <c r="AO7" s="47">
        <v>3.5</v>
      </c>
      <c r="AP7" s="156"/>
      <c r="AQ7" s="46"/>
      <c r="AR7" s="43">
        <v>2</v>
      </c>
      <c r="AS7" s="56" t="s">
        <v>10</v>
      </c>
      <c r="AT7" s="47">
        <v>3</v>
      </c>
      <c r="AU7" s="156"/>
      <c r="AV7" s="46"/>
      <c r="AW7" s="66">
        <v>3</v>
      </c>
      <c r="AX7" s="1" t="s">
        <v>10</v>
      </c>
      <c r="AY7" s="1">
        <v>8</v>
      </c>
      <c r="AZ7" s="1">
        <v>7</v>
      </c>
      <c r="BA7" s="1">
        <v>5</v>
      </c>
      <c r="BB7" s="1">
        <v>6</v>
      </c>
      <c r="BC7" s="1">
        <v>1</v>
      </c>
      <c r="BD7" s="1">
        <v>3</v>
      </c>
      <c r="BE7" s="1">
        <v>5</v>
      </c>
      <c r="BF7" s="1">
        <v>2</v>
      </c>
      <c r="BG7" s="1">
        <v>2</v>
      </c>
      <c r="BH7" s="106">
        <f t="shared" si="0"/>
        <v>4.333333333333333</v>
      </c>
    </row>
    <row r="8" spans="2:60" ht="12.75">
      <c r="B8" s="143"/>
      <c r="C8" s="12" t="s">
        <v>9</v>
      </c>
      <c r="D8" s="16">
        <v>3.5</v>
      </c>
      <c r="E8" s="152"/>
      <c r="H8" s="125"/>
      <c r="I8" s="12" t="s">
        <v>9</v>
      </c>
      <c r="J8" s="16">
        <v>6</v>
      </c>
      <c r="K8" s="152"/>
      <c r="N8" s="114"/>
      <c r="O8" s="12" t="s">
        <v>9</v>
      </c>
      <c r="P8" s="16">
        <v>5.5</v>
      </c>
      <c r="Q8" s="152"/>
      <c r="T8" s="105"/>
      <c r="U8" s="16">
        <v>3</v>
      </c>
      <c r="V8" s="152"/>
      <c r="Y8" s="74"/>
      <c r="Z8" s="16">
        <v>4.5</v>
      </c>
      <c r="AA8" s="152"/>
      <c r="AD8" s="70"/>
      <c r="AE8" s="16">
        <v>7</v>
      </c>
      <c r="AF8" s="152"/>
      <c r="AG8" s="38"/>
      <c r="AI8" s="63"/>
      <c r="AJ8" s="16">
        <v>8.5</v>
      </c>
      <c r="AK8" s="152"/>
      <c r="AL8" s="38"/>
      <c r="AN8" s="53"/>
      <c r="AO8" s="48">
        <v>5.5</v>
      </c>
      <c r="AP8" s="157"/>
      <c r="AQ8" s="46"/>
      <c r="AR8" s="43"/>
      <c r="AS8" s="57"/>
      <c r="AT8" s="48">
        <v>5.5</v>
      </c>
      <c r="AU8" s="157"/>
      <c r="AV8" s="46"/>
      <c r="AW8" s="66">
        <v>4</v>
      </c>
      <c r="AX8" s="1" t="s">
        <v>51</v>
      </c>
      <c r="AY8" s="1">
        <v>4</v>
      </c>
      <c r="AZ8" s="1">
        <v>3</v>
      </c>
      <c r="BA8" s="1">
        <v>4</v>
      </c>
      <c r="BB8" s="1">
        <v>4</v>
      </c>
      <c r="BC8" s="1">
        <v>3</v>
      </c>
      <c r="BD8" s="1">
        <v>6</v>
      </c>
      <c r="BE8" s="1">
        <v>9</v>
      </c>
      <c r="BF8" s="1">
        <v>4</v>
      </c>
      <c r="BG8" s="1">
        <v>6</v>
      </c>
      <c r="BH8" s="106">
        <f t="shared" si="0"/>
        <v>4.777777777777778</v>
      </c>
    </row>
    <row r="9" spans="2:60" ht="12.75">
      <c r="B9" s="141"/>
      <c r="C9" s="11" t="s">
        <v>19</v>
      </c>
      <c r="D9" s="11">
        <v>1.5</v>
      </c>
      <c r="E9" s="150">
        <f>SUM(D9:D11)</f>
        <v>10</v>
      </c>
      <c r="H9" s="123"/>
      <c r="I9" s="11" t="s">
        <v>19</v>
      </c>
      <c r="J9" s="11">
        <v>1</v>
      </c>
      <c r="K9" s="150">
        <v>11.5</v>
      </c>
      <c r="N9" s="115"/>
      <c r="O9" s="11" t="s">
        <v>19</v>
      </c>
      <c r="P9" s="11">
        <v>1</v>
      </c>
      <c r="Q9" s="150">
        <v>9</v>
      </c>
      <c r="T9" s="103"/>
      <c r="U9" s="11">
        <v>2.5</v>
      </c>
      <c r="V9" s="150">
        <v>9</v>
      </c>
      <c r="Y9" s="72"/>
      <c r="Z9" s="11">
        <v>2.5</v>
      </c>
      <c r="AA9" s="150">
        <v>10</v>
      </c>
      <c r="AD9" s="68"/>
      <c r="AE9" s="11">
        <v>3</v>
      </c>
      <c r="AF9" s="150">
        <v>10</v>
      </c>
      <c r="AG9" s="38"/>
      <c r="AI9" s="61"/>
      <c r="AJ9" s="11">
        <v>2.5</v>
      </c>
      <c r="AK9" s="150">
        <v>8.5</v>
      </c>
      <c r="AL9" s="38"/>
      <c r="AN9" s="51"/>
      <c r="AO9" s="45">
        <v>4</v>
      </c>
      <c r="AP9" s="155">
        <v>8</v>
      </c>
      <c r="AQ9" s="46"/>
      <c r="AR9" s="43"/>
      <c r="AS9" s="55"/>
      <c r="AT9" s="45">
        <v>3</v>
      </c>
      <c r="AU9" s="155">
        <v>8.5</v>
      </c>
      <c r="AV9" s="46"/>
      <c r="AW9" s="66">
        <v>5</v>
      </c>
      <c r="AX9" s="1" t="s">
        <v>32</v>
      </c>
      <c r="AY9" s="1">
        <v>3</v>
      </c>
      <c r="AZ9" s="1">
        <v>5</v>
      </c>
      <c r="BA9" s="1">
        <v>3</v>
      </c>
      <c r="BB9" s="1">
        <v>3</v>
      </c>
      <c r="BC9" s="1">
        <v>4</v>
      </c>
      <c r="BD9" s="1">
        <v>4</v>
      </c>
      <c r="BE9" s="1">
        <v>7</v>
      </c>
      <c r="BF9" s="1">
        <v>9</v>
      </c>
      <c r="BG9" s="1">
        <v>8</v>
      </c>
      <c r="BH9" s="106">
        <f t="shared" si="0"/>
        <v>5.111111111111111</v>
      </c>
    </row>
    <row r="10" spans="1:60" ht="12.75">
      <c r="A10">
        <v>3</v>
      </c>
      <c r="B10" s="142" t="s">
        <v>32</v>
      </c>
      <c r="C10" s="22" t="s">
        <v>20</v>
      </c>
      <c r="D10" s="28">
        <v>3</v>
      </c>
      <c r="E10" s="151"/>
      <c r="G10">
        <v>3</v>
      </c>
      <c r="H10" s="124" t="s">
        <v>31</v>
      </c>
      <c r="I10" s="22" t="s">
        <v>20</v>
      </c>
      <c r="J10" s="28">
        <v>3</v>
      </c>
      <c r="K10" s="151"/>
      <c r="M10">
        <v>3</v>
      </c>
      <c r="N10" s="113" t="s">
        <v>32</v>
      </c>
      <c r="O10" s="22" t="s">
        <v>20</v>
      </c>
      <c r="P10" s="28">
        <v>2</v>
      </c>
      <c r="Q10" s="151"/>
      <c r="S10">
        <v>3</v>
      </c>
      <c r="T10" s="104" t="s">
        <v>32</v>
      </c>
      <c r="U10" s="28">
        <v>3</v>
      </c>
      <c r="V10" s="151"/>
      <c r="Y10" s="73" t="s">
        <v>31</v>
      </c>
      <c r="Z10" s="28">
        <v>2</v>
      </c>
      <c r="AA10" s="151"/>
      <c r="AC10">
        <v>3</v>
      </c>
      <c r="AD10" s="69" t="s">
        <v>10</v>
      </c>
      <c r="AE10" s="28">
        <v>1</v>
      </c>
      <c r="AF10" s="151"/>
      <c r="AG10" s="38"/>
      <c r="AH10">
        <v>3</v>
      </c>
      <c r="AI10" s="62" t="s">
        <v>18</v>
      </c>
      <c r="AJ10" s="28">
        <v>1.5</v>
      </c>
      <c r="AK10" s="151"/>
      <c r="AL10" s="38"/>
      <c r="AM10">
        <v>3</v>
      </c>
      <c r="AN10" s="52" t="s">
        <v>15</v>
      </c>
      <c r="AO10" s="47">
        <v>2</v>
      </c>
      <c r="AP10" s="156"/>
      <c r="AQ10" s="46"/>
      <c r="AR10" s="43">
        <v>3</v>
      </c>
      <c r="AS10" s="56" t="s">
        <v>35</v>
      </c>
      <c r="AT10" s="47">
        <v>1.5</v>
      </c>
      <c r="AU10" s="156"/>
      <c r="AV10" s="46"/>
      <c r="AW10" s="66">
        <v>6</v>
      </c>
      <c r="AX10" s="1" t="s">
        <v>18</v>
      </c>
      <c r="AY10" s="1">
        <v>5</v>
      </c>
      <c r="AZ10" s="1">
        <v>9</v>
      </c>
      <c r="BA10" s="1">
        <v>6</v>
      </c>
      <c r="BB10" s="1">
        <v>7</v>
      </c>
      <c r="BC10" s="1">
        <v>6</v>
      </c>
      <c r="BD10" s="1">
        <v>5</v>
      </c>
      <c r="BE10" s="1">
        <v>3</v>
      </c>
      <c r="BF10" s="1">
        <v>8</v>
      </c>
      <c r="BG10" s="1">
        <v>5</v>
      </c>
      <c r="BH10" s="106">
        <f t="shared" si="0"/>
        <v>6</v>
      </c>
    </row>
    <row r="11" spans="2:60" ht="12.75">
      <c r="B11" s="143"/>
      <c r="C11" s="12" t="s">
        <v>9</v>
      </c>
      <c r="D11" s="16">
        <v>5.5</v>
      </c>
      <c r="E11" s="152"/>
      <c r="H11" s="125"/>
      <c r="I11" s="12" t="s">
        <v>9</v>
      </c>
      <c r="J11" s="16">
        <v>7.5</v>
      </c>
      <c r="K11" s="152"/>
      <c r="N11" s="114"/>
      <c r="O11" s="12" t="s">
        <v>9</v>
      </c>
      <c r="P11" s="16">
        <v>6</v>
      </c>
      <c r="Q11" s="152"/>
      <c r="T11" s="105"/>
      <c r="U11" s="16">
        <v>3.5</v>
      </c>
      <c r="V11" s="152"/>
      <c r="Y11" s="74"/>
      <c r="Z11" s="16">
        <v>5.5</v>
      </c>
      <c r="AA11" s="152"/>
      <c r="AD11" s="70"/>
      <c r="AE11" s="16">
        <v>6</v>
      </c>
      <c r="AF11" s="152"/>
      <c r="AG11" s="38"/>
      <c r="AI11" s="63"/>
      <c r="AJ11" s="16">
        <v>4.5</v>
      </c>
      <c r="AK11" s="152"/>
      <c r="AL11" s="38"/>
      <c r="AN11" s="53"/>
      <c r="AO11" s="48">
        <v>2</v>
      </c>
      <c r="AP11" s="157"/>
      <c r="AQ11" s="46"/>
      <c r="AR11" s="43"/>
      <c r="AS11" s="57"/>
      <c r="AT11" s="48">
        <v>4</v>
      </c>
      <c r="AU11" s="157"/>
      <c r="AV11" s="46"/>
      <c r="AW11" s="66">
        <v>6</v>
      </c>
      <c r="AX11" s="1" t="s">
        <v>35</v>
      </c>
      <c r="AY11" s="1">
        <v>9</v>
      </c>
      <c r="AZ11" s="1">
        <v>8</v>
      </c>
      <c r="BA11" s="1">
        <v>8</v>
      </c>
      <c r="BB11" s="1">
        <v>10</v>
      </c>
      <c r="BC11" s="1">
        <v>7</v>
      </c>
      <c r="BD11" s="1">
        <v>10</v>
      </c>
      <c r="BE11" s="1">
        <v>4</v>
      </c>
      <c r="BF11" s="1">
        <v>7</v>
      </c>
      <c r="BG11" s="1">
        <v>3</v>
      </c>
      <c r="BH11" s="106">
        <f t="shared" si="0"/>
        <v>7.333333333333333</v>
      </c>
    </row>
    <row r="12" spans="2:60" ht="12.75">
      <c r="B12" s="141"/>
      <c r="C12" s="11" t="s">
        <v>19</v>
      </c>
      <c r="D12" s="11">
        <v>2</v>
      </c>
      <c r="E12" s="150">
        <f>SUM(D12:D14)</f>
        <v>8.5</v>
      </c>
      <c r="H12" s="123"/>
      <c r="I12" s="11" t="s">
        <v>19</v>
      </c>
      <c r="J12" s="11">
        <v>2</v>
      </c>
      <c r="K12" s="150">
        <v>7</v>
      </c>
      <c r="N12" s="115"/>
      <c r="O12" s="11" t="s">
        <v>19</v>
      </c>
      <c r="P12" s="11">
        <v>1.5</v>
      </c>
      <c r="Q12" s="150">
        <v>7</v>
      </c>
      <c r="T12" s="103"/>
      <c r="U12" s="11">
        <v>1</v>
      </c>
      <c r="V12" s="150">
        <v>7.5</v>
      </c>
      <c r="Y12" s="72"/>
      <c r="Z12" s="11">
        <v>2</v>
      </c>
      <c r="AA12" s="150">
        <v>8.5</v>
      </c>
      <c r="AD12" s="68"/>
      <c r="AE12" s="11">
        <v>0.5</v>
      </c>
      <c r="AF12" s="150">
        <v>8</v>
      </c>
      <c r="AG12" s="38"/>
      <c r="AI12" s="61"/>
      <c r="AJ12" s="11">
        <v>1.5</v>
      </c>
      <c r="AK12" s="150">
        <v>8</v>
      </c>
      <c r="AL12" s="38"/>
      <c r="AN12" s="51"/>
      <c r="AO12" s="45">
        <v>2</v>
      </c>
      <c r="AP12" s="155">
        <v>6</v>
      </c>
      <c r="AQ12" s="46"/>
      <c r="AR12" s="43"/>
      <c r="AS12" s="55"/>
      <c r="AT12" s="45">
        <v>1</v>
      </c>
      <c r="AU12" s="155">
        <v>7.5</v>
      </c>
      <c r="AV12" s="46"/>
      <c r="AW12" s="66">
        <v>8</v>
      </c>
      <c r="AX12" s="1" t="s">
        <v>11</v>
      </c>
      <c r="AY12" s="1">
        <v>6</v>
      </c>
      <c r="AZ12" s="1">
        <v>13</v>
      </c>
      <c r="BA12" s="1">
        <v>7</v>
      </c>
      <c r="BB12" s="1">
        <v>8</v>
      </c>
      <c r="BC12" s="1">
        <v>10</v>
      </c>
      <c r="BD12" s="1">
        <v>12</v>
      </c>
      <c r="BE12" s="1">
        <v>8</v>
      </c>
      <c r="BF12" s="1">
        <v>5</v>
      </c>
      <c r="BG12" s="1">
        <v>10</v>
      </c>
      <c r="BH12" s="106">
        <f>SUM(AY12:BG12)/9</f>
        <v>8.777777777777779</v>
      </c>
    </row>
    <row r="13" spans="1:60" ht="12.75">
      <c r="A13">
        <v>4</v>
      </c>
      <c r="B13" s="142" t="s">
        <v>31</v>
      </c>
      <c r="C13" s="22" t="s">
        <v>20</v>
      </c>
      <c r="D13" s="28">
        <v>2.5</v>
      </c>
      <c r="E13" s="151"/>
      <c r="G13">
        <v>4</v>
      </c>
      <c r="H13" s="124" t="s">
        <v>13</v>
      </c>
      <c r="I13" s="22" t="s">
        <v>20</v>
      </c>
      <c r="J13" s="28">
        <v>1</v>
      </c>
      <c r="K13" s="151"/>
      <c r="M13">
        <v>4</v>
      </c>
      <c r="N13" s="113" t="s">
        <v>31</v>
      </c>
      <c r="O13" s="22" t="s">
        <v>20</v>
      </c>
      <c r="P13" s="28">
        <v>1.5</v>
      </c>
      <c r="Q13" s="151"/>
      <c r="S13">
        <v>4</v>
      </c>
      <c r="T13" s="104" t="s">
        <v>31</v>
      </c>
      <c r="U13" s="28">
        <v>0.5</v>
      </c>
      <c r="V13" s="151"/>
      <c r="Y13" s="73" t="s">
        <v>32</v>
      </c>
      <c r="Z13" s="28">
        <v>0.5</v>
      </c>
      <c r="AA13" s="151"/>
      <c r="AC13">
        <v>4</v>
      </c>
      <c r="AD13" s="69" t="s">
        <v>32</v>
      </c>
      <c r="AE13" s="28">
        <v>2.5</v>
      </c>
      <c r="AF13" s="151"/>
      <c r="AG13" s="38"/>
      <c r="AH13">
        <v>4</v>
      </c>
      <c r="AI13" s="62" t="s">
        <v>35</v>
      </c>
      <c r="AJ13" s="28">
        <v>3.5</v>
      </c>
      <c r="AK13" s="151"/>
      <c r="AL13" s="38"/>
      <c r="AM13">
        <v>4</v>
      </c>
      <c r="AN13" s="52" t="s">
        <v>31</v>
      </c>
      <c r="AO13" s="47">
        <v>0</v>
      </c>
      <c r="AP13" s="156"/>
      <c r="AQ13" s="46"/>
      <c r="AR13" s="43">
        <v>4</v>
      </c>
      <c r="AS13" s="56" t="s">
        <v>14</v>
      </c>
      <c r="AT13" s="47">
        <v>1</v>
      </c>
      <c r="AU13" s="156"/>
      <c r="AV13" s="46"/>
      <c r="AW13" s="66">
        <v>9</v>
      </c>
      <c r="AX13" s="1" t="s">
        <v>15</v>
      </c>
      <c r="AY13" s="1">
        <v>13</v>
      </c>
      <c r="AZ13" s="1">
        <v>12</v>
      </c>
      <c r="BA13" s="1">
        <v>11</v>
      </c>
      <c r="BB13" s="144">
        <v>0</v>
      </c>
      <c r="BC13" s="1">
        <v>11</v>
      </c>
      <c r="BD13" s="1">
        <v>8</v>
      </c>
      <c r="BE13" s="1">
        <v>6</v>
      </c>
      <c r="BF13" s="1">
        <v>3</v>
      </c>
      <c r="BG13" s="1">
        <v>7</v>
      </c>
      <c r="BH13" s="106">
        <f>SUM(AY13:BG13)/8</f>
        <v>8.875</v>
      </c>
    </row>
    <row r="14" spans="2:60" ht="12.75">
      <c r="B14" s="143"/>
      <c r="C14" s="12" t="s">
        <v>9</v>
      </c>
      <c r="D14" s="16">
        <v>4</v>
      </c>
      <c r="E14" s="152"/>
      <c r="H14" s="125"/>
      <c r="I14" s="12" t="s">
        <v>9</v>
      </c>
      <c r="J14" s="16">
        <v>4</v>
      </c>
      <c r="K14" s="152"/>
      <c r="N14" s="114"/>
      <c r="O14" s="12" t="s">
        <v>9</v>
      </c>
      <c r="P14" s="16">
        <v>4</v>
      </c>
      <c r="Q14" s="152"/>
      <c r="T14" s="105"/>
      <c r="U14" s="16">
        <v>6</v>
      </c>
      <c r="V14" s="152"/>
      <c r="Y14" s="74"/>
      <c r="Z14" s="16">
        <v>6</v>
      </c>
      <c r="AA14" s="152"/>
      <c r="AD14" s="70"/>
      <c r="AE14" s="16">
        <v>5</v>
      </c>
      <c r="AF14" s="152"/>
      <c r="AG14" s="38"/>
      <c r="AI14" s="63"/>
      <c r="AJ14" s="16">
        <v>3</v>
      </c>
      <c r="AK14" s="152"/>
      <c r="AL14" s="38"/>
      <c r="AN14" s="53"/>
      <c r="AO14" s="48">
        <v>4</v>
      </c>
      <c r="AP14" s="157"/>
      <c r="AQ14" s="46"/>
      <c r="AR14" s="43"/>
      <c r="AS14" s="57"/>
      <c r="AT14" s="48">
        <v>5.5</v>
      </c>
      <c r="AU14" s="157"/>
      <c r="AV14" s="46"/>
      <c r="AW14" s="66">
        <v>10</v>
      </c>
      <c r="AX14" s="1" t="s">
        <v>17</v>
      </c>
      <c r="AY14" s="1">
        <v>12</v>
      </c>
      <c r="AZ14" s="1">
        <v>10</v>
      </c>
      <c r="BA14" s="1">
        <v>9</v>
      </c>
      <c r="BB14" s="1">
        <v>5</v>
      </c>
      <c r="BC14" s="1">
        <v>9</v>
      </c>
      <c r="BD14" s="1">
        <v>7</v>
      </c>
      <c r="BE14" s="1">
        <v>10</v>
      </c>
      <c r="BF14" s="1">
        <v>11</v>
      </c>
      <c r="BG14" s="1">
        <v>9</v>
      </c>
      <c r="BH14" s="106">
        <f t="shared" si="0"/>
        <v>9.11111111111111</v>
      </c>
    </row>
    <row r="15" spans="2:60" ht="12.75">
      <c r="B15" s="141"/>
      <c r="C15" s="11" t="s">
        <v>19</v>
      </c>
      <c r="D15" s="11"/>
      <c r="E15" s="150">
        <f>SUM(D15:D17)</f>
        <v>8</v>
      </c>
      <c r="H15" s="123"/>
      <c r="I15" s="11" t="s">
        <v>19</v>
      </c>
      <c r="J15" s="11">
        <v>1</v>
      </c>
      <c r="K15" s="150">
        <v>5.5</v>
      </c>
      <c r="N15" s="115"/>
      <c r="O15" s="11" t="s">
        <v>19</v>
      </c>
      <c r="P15" s="11">
        <v>2.5</v>
      </c>
      <c r="Q15" s="150">
        <v>6</v>
      </c>
      <c r="T15" s="103"/>
      <c r="U15" s="11"/>
      <c r="V15" s="150">
        <v>7.5</v>
      </c>
      <c r="Y15" s="72"/>
      <c r="Z15" s="11">
        <v>1.5</v>
      </c>
      <c r="AA15" s="150">
        <v>8.5</v>
      </c>
      <c r="AD15" s="68"/>
      <c r="AE15" s="11">
        <v>0</v>
      </c>
      <c r="AF15" s="150">
        <v>6.5</v>
      </c>
      <c r="AG15" s="38"/>
      <c r="AI15" s="61"/>
      <c r="AJ15" s="11">
        <v>1.5</v>
      </c>
      <c r="AK15" s="150">
        <v>6.5</v>
      </c>
      <c r="AL15" s="38"/>
      <c r="AN15" s="51"/>
      <c r="AO15" s="45">
        <v>1</v>
      </c>
      <c r="AP15" s="155">
        <v>6</v>
      </c>
      <c r="AQ15" s="46"/>
      <c r="AR15" s="43"/>
      <c r="AS15" s="55"/>
      <c r="AT15" s="45">
        <v>1.5</v>
      </c>
      <c r="AU15" s="155">
        <v>7</v>
      </c>
      <c r="AV15" s="46"/>
      <c r="AW15" s="66">
        <v>11</v>
      </c>
      <c r="AX15" s="1" t="s">
        <v>13</v>
      </c>
      <c r="AY15" s="1">
        <v>7</v>
      </c>
      <c r="AZ15" s="1">
        <v>4</v>
      </c>
      <c r="BA15" s="1">
        <v>10</v>
      </c>
      <c r="BB15" s="1">
        <v>12</v>
      </c>
      <c r="BC15" s="1">
        <v>12</v>
      </c>
      <c r="BD15" s="1">
        <v>9</v>
      </c>
      <c r="BE15" s="1">
        <v>11</v>
      </c>
      <c r="BF15" s="1">
        <v>12</v>
      </c>
      <c r="BG15" s="1">
        <v>11</v>
      </c>
      <c r="BH15" s="106">
        <f t="shared" si="0"/>
        <v>9.777777777777779</v>
      </c>
    </row>
    <row r="16" spans="1:60" ht="12.75">
      <c r="A16">
        <v>5</v>
      </c>
      <c r="B16" s="142" t="s">
        <v>18</v>
      </c>
      <c r="C16" s="22" t="s">
        <v>20</v>
      </c>
      <c r="D16" s="28">
        <v>1.5</v>
      </c>
      <c r="E16" s="151"/>
      <c r="G16">
        <v>5</v>
      </c>
      <c r="H16" s="124" t="s">
        <v>32</v>
      </c>
      <c r="I16" s="22" t="s">
        <v>20</v>
      </c>
      <c r="J16" s="28">
        <v>2</v>
      </c>
      <c r="K16" s="151"/>
      <c r="M16">
        <v>5</v>
      </c>
      <c r="N16" s="113" t="s">
        <v>10</v>
      </c>
      <c r="O16" s="22" t="s">
        <v>20</v>
      </c>
      <c r="P16" s="28">
        <v>3</v>
      </c>
      <c r="Q16" s="151"/>
      <c r="S16">
        <v>5</v>
      </c>
      <c r="T16" s="104" t="s">
        <v>17</v>
      </c>
      <c r="U16" s="28">
        <v>2.5</v>
      </c>
      <c r="V16" s="151"/>
      <c r="Y16" s="73" t="s">
        <v>14</v>
      </c>
      <c r="Z16" s="28">
        <v>2</v>
      </c>
      <c r="AA16" s="151"/>
      <c r="AC16">
        <v>5</v>
      </c>
      <c r="AD16" s="69" t="s">
        <v>18</v>
      </c>
      <c r="AE16" s="28">
        <v>5</v>
      </c>
      <c r="AF16" s="151"/>
      <c r="AG16" s="38"/>
      <c r="AH16">
        <v>5</v>
      </c>
      <c r="AI16" s="62" t="s">
        <v>10</v>
      </c>
      <c r="AJ16" s="28">
        <v>4.5</v>
      </c>
      <c r="AK16" s="151"/>
      <c r="AL16" s="38"/>
      <c r="AM16">
        <v>5</v>
      </c>
      <c r="AN16" s="52" t="s">
        <v>11</v>
      </c>
      <c r="AO16" s="47">
        <v>0.5</v>
      </c>
      <c r="AP16" s="156"/>
      <c r="AQ16" s="46"/>
      <c r="AR16" s="43">
        <v>5</v>
      </c>
      <c r="AS16" s="56" t="s">
        <v>18</v>
      </c>
      <c r="AT16" s="47">
        <v>0</v>
      </c>
      <c r="AU16" s="156"/>
      <c r="AV16" s="46"/>
      <c r="AW16" s="66">
        <v>12</v>
      </c>
      <c r="AX16" s="1" t="s">
        <v>52</v>
      </c>
      <c r="AY16" s="1">
        <v>11</v>
      </c>
      <c r="AZ16" s="1">
        <v>11</v>
      </c>
      <c r="BA16" s="1">
        <v>13</v>
      </c>
      <c r="BB16" s="1">
        <v>9</v>
      </c>
      <c r="BC16" s="1">
        <v>8</v>
      </c>
      <c r="BD16" s="1">
        <v>11</v>
      </c>
      <c r="BE16" s="1">
        <v>13</v>
      </c>
      <c r="BF16" s="144">
        <v>0</v>
      </c>
      <c r="BG16" s="144">
        <v>0</v>
      </c>
      <c r="BH16" s="106">
        <f>SUM(AY16:BG16)/7</f>
        <v>10.857142857142858</v>
      </c>
    </row>
    <row r="17" spans="2:60" ht="12.75">
      <c r="B17" s="143"/>
      <c r="C17" s="12" t="s">
        <v>9</v>
      </c>
      <c r="D17" s="16">
        <v>6.5</v>
      </c>
      <c r="E17" s="152"/>
      <c r="H17" s="125"/>
      <c r="I17" s="12" t="s">
        <v>9</v>
      </c>
      <c r="J17" s="16">
        <v>2.5</v>
      </c>
      <c r="K17" s="152"/>
      <c r="N17" s="114"/>
      <c r="O17" s="12" t="s">
        <v>9</v>
      </c>
      <c r="P17" s="16">
        <v>0.5</v>
      </c>
      <c r="Q17" s="152"/>
      <c r="T17" s="105"/>
      <c r="U17" s="16">
        <v>5</v>
      </c>
      <c r="V17" s="152"/>
      <c r="Y17" s="74"/>
      <c r="Z17" s="16">
        <v>5</v>
      </c>
      <c r="AA17" s="152"/>
      <c r="AD17" s="70"/>
      <c r="AE17" s="16">
        <v>1.5</v>
      </c>
      <c r="AF17" s="152"/>
      <c r="AG17" s="38"/>
      <c r="AI17" s="63"/>
      <c r="AJ17" s="16">
        <v>0.5</v>
      </c>
      <c r="AK17" s="152"/>
      <c r="AL17" s="38"/>
      <c r="AN17" s="53"/>
      <c r="AO17" s="48">
        <v>4.5</v>
      </c>
      <c r="AP17" s="157"/>
      <c r="AQ17" s="46"/>
      <c r="AR17" s="43"/>
      <c r="AS17" s="57"/>
      <c r="AT17" s="48">
        <v>5.5</v>
      </c>
      <c r="AU17" s="157"/>
      <c r="AV17" s="46"/>
      <c r="AW17" s="66">
        <v>13</v>
      </c>
      <c r="AX17" s="1" t="s">
        <v>33</v>
      </c>
      <c r="AY17" s="1">
        <v>10</v>
      </c>
      <c r="AZ17" s="1">
        <v>6</v>
      </c>
      <c r="BA17" s="1">
        <v>12</v>
      </c>
      <c r="BB17" s="1">
        <v>13</v>
      </c>
      <c r="BC17" s="1">
        <v>13</v>
      </c>
      <c r="BD17" s="1">
        <v>13</v>
      </c>
      <c r="BE17" s="1">
        <v>15</v>
      </c>
      <c r="BF17" s="1">
        <v>10</v>
      </c>
      <c r="BG17" s="1">
        <v>12</v>
      </c>
      <c r="BH17" s="106">
        <f>SUM(AY17:BG17)/9</f>
        <v>11.555555555555555</v>
      </c>
    </row>
    <row r="18" spans="2:60" ht="12.75">
      <c r="B18" s="141"/>
      <c r="C18" s="11" t="s">
        <v>19</v>
      </c>
      <c r="D18" s="11">
        <v>3</v>
      </c>
      <c r="E18" s="150">
        <f>SUM(D18:D20)</f>
        <v>5</v>
      </c>
      <c r="H18" s="123"/>
      <c r="I18" s="11" t="s">
        <v>19</v>
      </c>
      <c r="J18" s="11">
        <v>0.5</v>
      </c>
      <c r="K18" s="150">
        <v>4</v>
      </c>
      <c r="N18" s="115"/>
      <c r="O18" s="11" t="s">
        <v>19</v>
      </c>
      <c r="P18" s="11">
        <v>1</v>
      </c>
      <c r="Q18" s="150">
        <v>6</v>
      </c>
      <c r="T18" s="103"/>
      <c r="U18" s="11">
        <v>1.5</v>
      </c>
      <c r="V18" s="150">
        <v>5.5</v>
      </c>
      <c r="Y18" s="72"/>
      <c r="Z18" s="11">
        <v>2.5</v>
      </c>
      <c r="AA18" s="150">
        <v>7</v>
      </c>
      <c r="AD18" s="68"/>
      <c r="AE18" s="11">
        <v>1.5</v>
      </c>
      <c r="AF18" s="150">
        <v>6</v>
      </c>
      <c r="AG18" s="38"/>
      <c r="AI18" s="61"/>
      <c r="AJ18" s="11">
        <v>1</v>
      </c>
      <c r="AK18" s="150">
        <v>6</v>
      </c>
      <c r="AL18" s="38"/>
      <c r="AN18" s="51"/>
      <c r="AO18" s="45">
        <v>1.5</v>
      </c>
      <c r="AP18" s="155">
        <v>5.5</v>
      </c>
      <c r="AQ18" s="46"/>
      <c r="AR18" s="43"/>
      <c r="AS18" s="55"/>
      <c r="AT18" s="45">
        <v>1.5</v>
      </c>
      <c r="AU18" s="155">
        <v>6</v>
      </c>
      <c r="AV18" s="46"/>
      <c r="AW18" s="66">
        <v>14</v>
      </c>
      <c r="AX18" s="1" t="s">
        <v>54</v>
      </c>
      <c r="AY18" s="144">
        <v>0</v>
      </c>
      <c r="AZ18" s="144">
        <v>0</v>
      </c>
      <c r="BA18" s="144">
        <v>0</v>
      </c>
      <c r="BB18" s="1">
        <v>11</v>
      </c>
      <c r="BC18" s="1">
        <v>15</v>
      </c>
      <c r="BD18" s="144">
        <v>0</v>
      </c>
      <c r="BE18" s="1">
        <v>16</v>
      </c>
      <c r="BF18" s="144">
        <v>0</v>
      </c>
      <c r="BG18" s="144">
        <v>0</v>
      </c>
      <c r="BH18" s="106">
        <f>SUM(AY18:BG18)/3</f>
        <v>14</v>
      </c>
    </row>
    <row r="19" spans="1:60" ht="12.75">
      <c r="A19">
        <v>6</v>
      </c>
      <c r="B19" s="142" t="s">
        <v>11</v>
      </c>
      <c r="C19" s="22" t="s">
        <v>20</v>
      </c>
      <c r="D19" s="28">
        <v>1</v>
      </c>
      <c r="E19" s="151"/>
      <c r="G19">
        <v>6</v>
      </c>
      <c r="H19" s="124" t="s">
        <v>33</v>
      </c>
      <c r="I19" s="22" t="s">
        <v>20</v>
      </c>
      <c r="J19" s="28">
        <v>1</v>
      </c>
      <c r="K19" s="151"/>
      <c r="M19">
        <v>6</v>
      </c>
      <c r="N19" s="113" t="s">
        <v>18</v>
      </c>
      <c r="O19" s="22" t="s">
        <v>20</v>
      </c>
      <c r="P19" s="28"/>
      <c r="Q19" s="151"/>
      <c r="S19">
        <v>6</v>
      </c>
      <c r="T19" s="104" t="s">
        <v>10</v>
      </c>
      <c r="U19" s="28">
        <v>2</v>
      </c>
      <c r="V19" s="151"/>
      <c r="Y19" s="73" t="s">
        <v>18</v>
      </c>
      <c r="Z19" s="28">
        <v>2.5</v>
      </c>
      <c r="AA19" s="151"/>
      <c r="AC19">
        <v>6</v>
      </c>
      <c r="AD19" s="69" t="s">
        <v>31</v>
      </c>
      <c r="AE19" s="28">
        <v>3.5</v>
      </c>
      <c r="AF19" s="151"/>
      <c r="AG19" s="38"/>
      <c r="AH19">
        <v>6</v>
      </c>
      <c r="AI19" s="62" t="s">
        <v>15</v>
      </c>
      <c r="AJ19" s="28">
        <v>0.5</v>
      </c>
      <c r="AK19" s="151"/>
      <c r="AL19" s="38"/>
      <c r="AM19">
        <v>6</v>
      </c>
      <c r="AN19" s="52" t="s">
        <v>14</v>
      </c>
      <c r="AO19" s="47">
        <v>2</v>
      </c>
      <c r="AP19" s="156"/>
      <c r="AQ19" s="46"/>
      <c r="AR19" s="43">
        <v>6</v>
      </c>
      <c r="AS19" s="56" t="s">
        <v>31</v>
      </c>
      <c r="AT19" s="47">
        <v>0.5</v>
      </c>
      <c r="AU19" s="156"/>
      <c r="AV19" s="46"/>
      <c r="AW19" s="66">
        <v>15</v>
      </c>
      <c r="AX19" s="1" t="s">
        <v>78</v>
      </c>
      <c r="AY19" s="144">
        <v>0</v>
      </c>
      <c r="AZ19" s="1">
        <v>14</v>
      </c>
      <c r="BA19" s="144">
        <v>0</v>
      </c>
      <c r="BB19" s="144">
        <v>0</v>
      </c>
      <c r="BC19" s="144">
        <v>0</v>
      </c>
      <c r="BD19" s="144">
        <v>0</v>
      </c>
      <c r="BE19" s="144">
        <v>0</v>
      </c>
      <c r="BF19" s="144">
        <v>0</v>
      </c>
      <c r="BG19" s="144">
        <v>0</v>
      </c>
      <c r="BH19" s="106">
        <f>SUM(AY19:BG19)/1</f>
        <v>14</v>
      </c>
    </row>
    <row r="20" spans="2:60" ht="12.75">
      <c r="B20" s="143"/>
      <c r="C20" s="12" t="s">
        <v>9</v>
      </c>
      <c r="D20" s="16">
        <v>1</v>
      </c>
      <c r="E20" s="152"/>
      <c r="H20" s="125"/>
      <c r="I20" s="12" t="s">
        <v>9</v>
      </c>
      <c r="J20" s="16">
        <v>2.5</v>
      </c>
      <c r="K20" s="152"/>
      <c r="N20" s="114"/>
      <c r="O20" s="12" t="s">
        <v>9</v>
      </c>
      <c r="P20" s="16">
        <v>5</v>
      </c>
      <c r="Q20" s="152"/>
      <c r="T20" s="105"/>
      <c r="U20" s="16">
        <v>2</v>
      </c>
      <c r="V20" s="152"/>
      <c r="Y20" s="74"/>
      <c r="Z20" s="16">
        <v>2</v>
      </c>
      <c r="AA20" s="152"/>
      <c r="AD20" s="70"/>
      <c r="AE20" s="16">
        <v>1</v>
      </c>
      <c r="AF20" s="152"/>
      <c r="AG20" s="38"/>
      <c r="AI20" s="63"/>
      <c r="AJ20" s="16">
        <v>4.5</v>
      </c>
      <c r="AK20" s="152"/>
      <c r="AL20" s="38"/>
      <c r="AN20" s="53"/>
      <c r="AO20" s="48">
        <v>2</v>
      </c>
      <c r="AP20" s="157"/>
      <c r="AQ20" s="46"/>
      <c r="AR20" s="43"/>
      <c r="AS20" s="57"/>
      <c r="AT20" s="48">
        <v>4</v>
      </c>
      <c r="AU20" s="157"/>
      <c r="AV20" s="46"/>
      <c r="AW20" s="66">
        <v>16</v>
      </c>
      <c r="AX20" s="1" t="s">
        <v>16</v>
      </c>
      <c r="AY20" s="1">
        <v>14</v>
      </c>
      <c r="AZ20" s="1">
        <v>17</v>
      </c>
      <c r="BA20" s="1">
        <v>14</v>
      </c>
      <c r="BB20" s="144">
        <v>0</v>
      </c>
      <c r="BC20" s="144">
        <v>0</v>
      </c>
      <c r="BD20" s="1">
        <v>14</v>
      </c>
      <c r="BE20" s="1">
        <v>14</v>
      </c>
      <c r="BF20" s="144">
        <v>0</v>
      </c>
      <c r="BG20" s="1">
        <v>14</v>
      </c>
      <c r="BH20" s="106">
        <f>SUM(AY20:BG20)/6</f>
        <v>14.5</v>
      </c>
    </row>
    <row r="21" spans="2:60" ht="12.75">
      <c r="B21" s="141"/>
      <c r="C21" s="11" t="s">
        <v>19</v>
      </c>
      <c r="D21" s="11">
        <v>1</v>
      </c>
      <c r="E21" s="150">
        <f>SUM(D21:D23)</f>
        <v>4.5</v>
      </c>
      <c r="H21" s="123"/>
      <c r="I21" s="11" t="s">
        <v>19</v>
      </c>
      <c r="J21" s="11">
        <v>0.5</v>
      </c>
      <c r="K21" s="150">
        <v>3.5</v>
      </c>
      <c r="N21" s="115"/>
      <c r="O21" s="11" t="s">
        <v>19</v>
      </c>
      <c r="P21" s="11">
        <v>2.5</v>
      </c>
      <c r="Q21" s="150">
        <v>5</v>
      </c>
      <c r="T21" s="103"/>
      <c r="U21" s="11">
        <v>1.5</v>
      </c>
      <c r="V21" s="150">
        <v>4.5</v>
      </c>
      <c r="Y21" s="72"/>
      <c r="Z21" s="11">
        <v>0.5</v>
      </c>
      <c r="AA21" s="150">
        <v>4.5</v>
      </c>
      <c r="AD21" s="68"/>
      <c r="AE21" s="11">
        <v>0</v>
      </c>
      <c r="AF21" s="150">
        <v>5.5</v>
      </c>
      <c r="AG21" s="38"/>
      <c r="AI21" s="61"/>
      <c r="AJ21" s="11">
        <v>0.5</v>
      </c>
      <c r="AK21" s="150">
        <v>5.5</v>
      </c>
      <c r="AL21" s="38"/>
      <c r="AN21" s="51"/>
      <c r="AO21" s="45">
        <v>1</v>
      </c>
      <c r="AP21" s="155">
        <v>5</v>
      </c>
      <c r="AQ21" s="46"/>
      <c r="AR21" s="43"/>
      <c r="AS21" s="55"/>
      <c r="AT21" s="45">
        <v>4.5</v>
      </c>
      <c r="AU21" s="155">
        <v>5</v>
      </c>
      <c r="AV21" s="46"/>
      <c r="AW21" s="66">
        <v>17</v>
      </c>
      <c r="AX21" s="1" t="s">
        <v>53</v>
      </c>
      <c r="AY21" s="144">
        <v>0</v>
      </c>
      <c r="AZ21" s="1">
        <v>14</v>
      </c>
      <c r="BA21" s="144">
        <v>0</v>
      </c>
      <c r="BB21" s="144">
        <v>0</v>
      </c>
      <c r="BC21" s="144">
        <v>0</v>
      </c>
      <c r="BD21" s="144">
        <v>0</v>
      </c>
      <c r="BE21" s="1">
        <v>17</v>
      </c>
      <c r="BF21" s="1">
        <v>13</v>
      </c>
      <c r="BG21" s="144">
        <v>0</v>
      </c>
      <c r="BH21" s="106">
        <f>SUM(AY21:BG21)/3</f>
        <v>14.666666666666666</v>
      </c>
    </row>
    <row r="22" spans="1:60" ht="12.75">
      <c r="A22">
        <v>7</v>
      </c>
      <c r="B22" s="142" t="s">
        <v>13</v>
      </c>
      <c r="C22" s="22" t="s">
        <v>20</v>
      </c>
      <c r="D22" s="28">
        <v>2.5</v>
      </c>
      <c r="E22" s="151"/>
      <c r="G22">
        <v>7</v>
      </c>
      <c r="H22" s="124" t="s">
        <v>10</v>
      </c>
      <c r="I22" s="22" t="s">
        <v>20</v>
      </c>
      <c r="J22" s="28">
        <v>2</v>
      </c>
      <c r="K22" s="151"/>
      <c r="M22">
        <v>7</v>
      </c>
      <c r="N22" s="113" t="s">
        <v>11</v>
      </c>
      <c r="O22" s="22" t="s">
        <v>20</v>
      </c>
      <c r="P22" s="28">
        <v>1</v>
      </c>
      <c r="Q22" s="151"/>
      <c r="S22">
        <v>7</v>
      </c>
      <c r="T22" s="104" t="s">
        <v>18</v>
      </c>
      <c r="U22" s="28">
        <v>0.5</v>
      </c>
      <c r="V22" s="151"/>
      <c r="Y22" s="73" t="s">
        <v>35</v>
      </c>
      <c r="Z22" s="28">
        <v>3</v>
      </c>
      <c r="AA22" s="151"/>
      <c r="AC22">
        <v>7</v>
      </c>
      <c r="AD22" s="69" t="s">
        <v>17</v>
      </c>
      <c r="AE22" s="28">
        <v>0</v>
      </c>
      <c r="AF22" s="151"/>
      <c r="AG22" s="38"/>
      <c r="AH22">
        <v>7</v>
      </c>
      <c r="AI22" s="62" t="s">
        <v>32</v>
      </c>
      <c r="AJ22" s="28">
        <v>1</v>
      </c>
      <c r="AK22" s="151"/>
      <c r="AL22" s="38"/>
      <c r="AM22">
        <v>7</v>
      </c>
      <c r="AN22" s="52" t="s">
        <v>35</v>
      </c>
      <c r="AO22" s="47">
        <v>2</v>
      </c>
      <c r="AP22" s="156"/>
      <c r="AQ22" s="46"/>
      <c r="AR22" s="43">
        <v>7</v>
      </c>
      <c r="AS22" s="56" t="s">
        <v>15</v>
      </c>
      <c r="AT22" s="47">
        <v>0</v>
      </c>
      <c r="AU22" s="156"/>
      <c r="AV22" s="46"/>
      <c r="AW22" s="66">
        <v>18</v>
      </c>
      <c r="AX22" s="1" t="s">
        <v>38</v>
      </c>
      <c r="AY22" s="144">
        <v>0</v>
      </c>
      <c r="AZ22" s="1">
        <v>17</v>
      </c>
      <c r="BA22" s="1">
        <v>15</v>
      </c>
      <c r="BB22" s="144">
        <v>0</v>
      </c>
      <c r="BC22" s="1">
        <v>14</v>
      </c>
      <c r="BD22" s="1">
        <v>15</v>
      </c>
      <c r="BE22" s="1">
        <v>12</v>
      </c>
      <c r="BF22" s="1">
        <v>15</v>
      </c>
      <c r="BG22" s="144">
        <v>0</v>
      </c>
      <c r="BH22" s="106">
        <f>SUM(AY22:BG22)/6</f>
        <v>14.666666666666666</v>
      </c>
    </row>
    <row r="23" spans="2:60" ht="12.75">
      <c r="B23" s="143"/>
      <c r="C23" s="12" t="s">
        <v>9</v>
      </c>
      <c r="D23" s="16">
        <v>1</v>
      </c>
      <c r="E23" s="152"/>
      <c r="H23" s="125"/>
      <c r="I23" s="12" t="s">
        <v>9</v>
      </c>
      <c r="J23" s="16">
        <v>1</v>
      </c>
      <c r="K23" s="152"/>
      <c r="N23" s="114"/>
      <c r="O23" s="12" t="s">
        <v>9</v>
      </c>
      <c r="P23" s="16">
        <v>1.5</v>
      </c>
      <c r="Q23" s="152"/>
      <c r="T23" s="105"/>
      <c r="U23" s="16">
        <v>2.5</v>
      </c>
      <c r="V23" s="152"/>
      <c r="Y23" s="74"/>
      <c r="Z23" s="16">
        <v>1</v>
      </c>
      <c r="AA23" s="152"/>
      <c r="AD23" s="70"/>
      <c r="AE23" s="16">
        <v>5.5</v>
      </c>
      <c r="AF23" s="152"/>
      <c r="AG23" s="38"/>
      <c r="AI23" s="63"/>
      <c r="AJ23" s="16">
        <v>4</v>
      </c>
      <c r="AK23" s="152"/>
      <c r="AL23" s="38"/>
      <c r="AN23" s="53"/>
      <c r="AO23" s="48">
        <v>2</v>
      </c>
      <c r="AP23" s="157"/>
      <c r="AQ23" s="46"/>
      <c r="AR23" s="43"/>
      <c r="AS23" s="57"/>
      <c r="AT23" s="48">
        <v>0.5</v>
      </c>
      <c r="AU23" s="157"/>
      <c r="AV23" s="46"/>
      <c r="AW23" s="66">
        <v>19</v>
      </c>
      <c r="AX23" s="95" t="s">
        <v>57</v>
      </c>
      <c r="AY23" s="144">
        <v>0</v>
      </c>
      <c r="AZ23" s="126">
        <v>16</v>
      </c>
      <c r="BA23" s="144">
        <v>0</v>
      </c>
      <c r="BB23" s="144">
        <v>0</v>
      </c>
      <c r="BC23" s="144">
        <v>0</v>
      </c>
      <c r="BD23" s="144">
        <v>0</v>
      </c>
      <c r="BE23" s="144">
        <v>0</v>
      </c>
      <c r="BF23" s="144">
        <v>0</v>
      </c>
      <c r="BG23" s="144">
        <v>0</v>
      </c>
      <c r="BH23" s="106">
        <f>SUM(AY23:BG23)/1</f>
        <v>16</v>
      </c>
    </row>
    <row r="24" spans="2:49" ht="12.75">
      <c r="B24" s="141"/>
      <c r="C24" s="11" t="s">
        <v>19</v>
      </c>
      <c r="D24" s="11">
        <v>0.5</v>
      </c>
      <c r="E24" s="150">
        <f>SUM(D24:D26)</f>
        <v>4.5</v>
      </c>
      <c r="H24" s="123"/>
      <c r="I24" s="11" t="s">
        <v>19</v>
      </c>
      <c r="J24" s="11">
        <v>1</v>
      </c>
      <c r="K24" s="150">
        <v>3</v>
      </c>
      <c r="N24" s="115"/>
      <c r="O24" s="11" t="s">
        <v>19</v>
      </c>
      <c r="P24" s="11">
        <v>0.5</v>
      </c>
      <c r="Q24" s="150">
        <v>5</v>
      </c>
      <c r="T24" s="103"/>
      <c r="U24" s="11">
        <v>0.5</v>
      </c>
      <c r="V24" s="150">
        <v>4</v>
      </c>
      <c r="Y24" s="72"/>
      <c r="Z24" s="11">
        <v>2</v>
      </c>
      <c r="AA24" s="150">
        <v>4</v>
      </c>
      <c r="AD24" s="68"/>
      <c r="AE24" s="11">
        <v>1.5</v>
      </c>
      <c r="AF24" s="150">
        <v>5</v>
      </c>
      <c r="AG24" s="38"/>
      <c r="AI24" s="61"/>
      <c r="AJ24" s="11">
        <v>1.5</v>
      </c>
      <c r="AK24" s="150">
        <v>4.5</v>
      </c>
      <c r="AL24" s="38"/>
      <c r="AN24" s="51"/>
      <c r="AO24" s="45">
        <v>1</v>
      </c>
      <c r="AP24" s="155">
        <v>5</v>
      </c>
      <c r="AQ24" s="46"/>
      <c r="AR24" s="43"/>
      <c r="AS24" s="55"/>
      <c r="AT24" s="45">
        <v>1</v>
      </c>
      <c r="AU24" s="155">
        <v>5</v>
      </c>
      <c r="AV24" s="46"/>
      <c r="AW24" s="66"/>
    </row>
    <row r="25" spans="1:54" ht="12.75">
      <c r="A25">
        <v>8</v>
      </c>
      <c r="B25" s="142" t="s">
        <v>10</v>
      </c>
      <c r="C25" s="22" t="s">
        <v>20</v>
      </c>
      <c r="D25" s="28">
        <v>1</v>
      </c>
      <c r="E25" s="151"/>
      <c r="G25">
        <v>8</v>
      </c>
      <c r="H25" s="124" t="s">
        <v>35</v>
      </c>
      <c r="I25" s="22" t="s">
        <v>20</v>
      </c>
      <c r="J25" s="28">
        <v>0.5</v>
      </c>
      <c r="K25" s="151"/>
      <c r="M25">
        <v>8</v>
      </c>
      <c r="N25" s="113" t="s">
        <v>35</v>
      </c>
      <c r="O25" s="22" t="s">
        <v>20</v>
      </c>
      <c r="P25" s="28">
        <v>1.5</v>
      </c>
      <c r="Q25" s="151"/>
      <c r="S25">
        <v>8</v>
      </c>
      <c r="T25" s="104" t="s">
        <v>11</v>
      </c>
      <c r="U25" s="28"/>
      <c r="V25" s="151"/>
      <c r="Y25" s="73" t="s">
        <v>43</v>
      </c>
      <c r="Z25" s="28">
        <v>0</v>
      </c>
      <c r="AA25" s="151"/>
      <c r="AC25">
        <v>8</v>
      </c>
      <c r="AD25" s="69" t="s">
        <v>15</v>
      </c>
      <c r="AE25" s="28">
        <v>1</v>
      </c>
      <c r="AF25" s="151"/>
      <c r="AG25" s="38"/>
      <c r="AH25">
        <v>8</v>
      </c>
      <c r="AI25" s="62" t="s">
        <v>11</v>
      </c>
      <c r="AJ25" s="28">
        <v>0.5</v>
      </c>
      <c r="AK25" s="151"/>
      <c r="AL25" s="38"/>
      <c r="AM25">
        <v>8</v>
      </c>
      <c r="AN25" s="52" t="s">
        <v>18</v>
      </c>
      <c r="AO25" s="47">
        <v>1</v>
      </c>
      <c r="AP25" s="156"/>
      <c r="AQ25" s="46"/>
      <c r="AR25" s="43">
        <v>8</v>
      </c>
      <c r="AS25" s="56" t="s">
        <v>32</v>
      </c>
      <c r="AT25" s="47">
        <v>1</v>
      </c>
      <c r="AU25" s="156"/>
      <c r="AV25" s="46"/>
      <c r="AW25" s="66"/>
      <c r="AY25">
        <v>2011</v>
      </c>
      <c r="AZ25">
        <v>2010</v>
      </c>
      <c r="BA25">
        <v>2009</v>
      </c>
      <c r="BB25">
        <v>2008</v>
      </c>
    </row>
    <row r="26" spans="2:55" ht="12.75">
      <c r="B26" s="143"/>
      <c r="C26" s="12" t="s">
        <v>9</v>
      </c>
      <c r="D26" s="16">
        <v>3</v>
      </c>
      <c r="E26" s="152"/>
      <c r="H26" s="125"/>
      <c r="I26" s="12" t="s">
        <v>9</v>
      </c>
      <c r="J26" s="16">
        <v>1.5</v>
      </c>
      <c r="K26" s="152"/>
      <c r="N26" s="114"/>
      <c r="O26" s="12" t="s">
        <v>9</v>
      </c>
      <c r="P26" s="16">
        <v>3</v>
      </c>
      <c r="Q26" s="152"/>
      <c r="T26" s="105"/>
      <c r="U26" s="16">
        <v>3.5</v>
      </c>
      <c r="V26" s="152"/>
      <c r="Y26" s="74"/>
      <c r="Z26" s="16">
        <v>2</v>
      </c>
      <c r="AA26" s="152"/>
      <c r="AD26" s="70"/>
      <c r="AE26" s="16">
        <v>2.5</v>
      </c>
      <c r="AF26" s="152"/>
      <c r="AG26" s="38"/>
      <c r="AI26" s="63"/>
      <c r="AJ26" s="16">
        <v>2.5</v>
      </c>
      <c r="AK26" s="152"/>
      <c r="AL26" s="38"/>
      <c r="AN26" s="53"/>
      <c r="AO26" s="48">
        <v>3</v>
      </c>
      <c r="AP26" s="157"/>
      <c r="AQ26" s="46"/>
      <c r="AR26" s="43"/>
      <c r="AS26" s="57"/>
      <c r="AT26" s="48">
        <v>3</v>
      </c>
      <c r="AU26" s="157"/>
      <c r="AV26" s="46"/>
      <c r="AW26" s="66">
        <v>1</v>
      </c>
      <c r="AX26" s="1" t="s">
        <v>12</v>
      </c>
      <c r="AY26" s="1">
        <v>1</v>
      </c>
      <c r="AZ26" s="1">
        <v>1</v>
      </c>
      <c r="BA26" s="1">
        <v>1</v>
      </c>
      <c r="BB26" s="1">
        <v>1</v>
      </c>
      <c r="BC26" s="106">
        <f aca="true" t="shared" si="1" ref="BC26:BC37">SUM(AY26:BB26)/4</f>
        <v>1</v>
      </c>
    </row>
    <row r="27" spans="2:55" ht="12.75">
      <c r="B27" s="141"/>
      <c r="C27" s="11" t="s">
        <v>19</v>
      </c>
      <c r="D27" s="11">
        <v>0.5</v>
      </c>
      <c r="E27" s="150">
        <f>SUM(D27:D29)</f>
        <v>4</v>
      </c>
      <c r="H27" s="123"/>
      <c r="I27" s="11" t="s">
        <v>19</v>
      </c>
      <c r="J27" s="11">
        <v>0.5</v>
      </c>
      <c r="K27" s="150">
        <v>3</v>
      </c>
      <c r="N27" s="115"/>
      <c r="O27" s="11" t="s">
        <v>19</v>
      </c>
      <c r="P27" s="11">
        <v>2.5</v>
      </c>
      <c r="Q27" s="150">
        <v>4.5</v>
      </c>
      <c r="T27" s="103"/>
      <c r="U27" s="11">
        <v>0.5</v>
      </c>
      <c r="V27" s="150">
        <v>3.5</v>
      </c>
      <c r="Y27" s="72"/>
      <c r="Z27" s="11">
        <v>1.5</v>
      </c>
      <c r="AA27" s="150">
        <v>4</v>
      </c>
      <c r="AD27" s="68"/>
      <c r="AE27" s="11">
        <v>0.5</v>
      </c>
      <c r="AF27" s="150">
        <v>4</v>
      </c>
      <c r="AG27" s="38"/>
      <c r="AI27" s="61"/>
      <c r="AJ27" s="11">
        <v>2</v>
      </c>
      <c r="AK27" s="150">
        <v>3.5</v>
      </c>
      <c r="AL27" s="38"/>
      <c r="AN27" s="51"/>
      <c r="AO27" s="45">
        <v>0</v>
      </c>
      <c r="AP27" s="155">
        <v>4</v>
      </c>
      <c r="AQ27" s="46"/>
      <c r="AR27" s="43"/>
      <c r="AS27" s="55"/>
      <c r="AT27" s="45">
        <v>0</v>
      </c>
      <c r="AU27" s="155">
        <v>2.5</v>
      </c>
      <c r="AV27" s="46"/>
      <c r="AW27" s="66">
        <v>2</v>
      </c>
      <c r="AX27" s="1" t="s">
        <v>14</v>
      </c>
      <c r="AY27" s="1">
        <v>2</v>
      </c>
      <c r="AZ27" s="1">
        <v>2</v>
      </c>
      <c r="BA27" s="1">
        <v>2</v>
      </c>
      <c r="BB27" s="1">
        <v>2</v>
      </c>
      <c r="BC27" s="106">
        <f t="shared" si="1"/>
        <v>2</v>
      </c>
    </row>
    <row r="28" spans="1:55" ht="12.75">
      <c r="A28">
        <v>9</v>
      </c>
      <c r="B28" s="142" t="s">
        <v>35</v>
      </c>
      <c r="C28" s="22" t="s">
        <v>20</v>
      </c>
      <c r="D28" s="28"/>
      <c r="E28" s="151"/>
      <c r="G28">
        <v>9</v>
      </c>
      <c r="H28" s="124" t="s">
        <v>18</v>
      </c>
      <c r="I28" s="22" t="s">
        <v>20</v>
      </c>
      <c r="J28" s="28">
        <v>1.5</v>
      </c>
      <c r="K28" s="151"/>
      <c r="M28">
        <v>9</v>
      </c>
      <c r="N28" s="113" t="s">
        <v>17</v>
      </c>
      <c r="O28" s="22" t="s">
        <v>20</v>
      </c>
      <c r="P28" s="28">
        <v>1.5</v>
      </c>
      <c r="Q28" s="151"/>
      <c r="S28">
        <v>9</v>
      </c>
      <c r="T28" s="104" t="s">
        <v>43</v>
      </c>
      <c r="U28" s="28">
        <v>1</v>
      </c>
      <c r="V28" s="151"/>
      <c r="Y28" s="73" t="s">
        <v>17</v>
      </c>
      <c r="Z28" s="28">
        <v>1</v>
      </c>
      <c r="AA28" s="151"/>
      <c r="AC28">
        <v>9</v>
      </c>
      <c r="AD28" s="69" t="s">
        <v>13</v>
      </c>
      <c r="AE28" s="28">
        <v>1</v>
      </c>
      <c r="AF28" s="151"/>
      <c r="AG28" s="38"/>
      <c r="AH28">
        <v>9</v>
      </c>
      <c r="AI28" s="62" t="s">
        <v>31</v>
      </c>
      <c r="AJ28" s="28">
        <v>1</v>
      </c>
      <c r="AK28" s="151"/>
      <c r="AL28" s="38"/>
      <c r="AM28">
        <v>9</v>
      </c>
      <c r="AN28" s="52" t="s">
        <v>32</v>
      </c>
      <c r="AO28" s="47">
        <v>2</v>
      </c>
      <c r="AP28" s="156"/>
      <c r="AQ28" s="46"/>
      <c r="AR28" s="43">
        <v>9</v>
      </c>
      <c r="AS28" s="56" t="s">
        <v>17</v>
      </c>
      <c r="AT28" s="47">
        <v>1</v>
      </c>
      <c r="AU28" s="156"/>
      <c r="AV28" s="46"/>
      <c r="AW28" s="66">
        <v>3</v>
      </c>
      <c r="AX28" s="1" t="s">
        <v>32</v>
      </c>
      <c r="AY28" s="1">
        <v>3</v>
      </c>
      <c r="AZ28" s="1">
        <v>5</v>
      </c>
      <c r="BA28" s="1">
        <v>3</v>
      </c>
      <c r="BB28" s="1">
        <v>3</v>
      </c>
      <c r="BC28" s="106">
        <f t="shared" si="1"/>
        <v>3.5</v>
      </c>
    </row>
    <row r="29" spans="2:55" ht="12.75">
      <c r="B29" s="143"/>
      <c r="C29" s="12" t="s">
        <v>9</v>
      </c>
      <c r="D29" s="16">
        <v>3.5</v>
      </c>
      <c r="E29" s="152"/>
      <c r="H29" s="125"/>
      <c r="I29" s="12" t="s">
        <v>9</v>
      </c>
      <c r="J29" s="16">
        <v>1</v>
      </c>
      <c r="K29" s="152"/>
      <c r="N29" s="114"/>
      <c r="O29" s="12" t="s">
        <v>9</v>
      </c>
      <c r="P29" s="16">
        <v>0.5</v>
      </c>
      <c r="Q29" s="152"/>
      <c r="T29" s="105"/>
      <c r="U29" s="16">
        <v>2</v>
      </c>
      <c r="V29" s="152"/>
      <c r="Y29" s="74"/>
      <c r="Z29" s="16">
        <v>1.5</v>
      </c>
      <c r="AA29" s="152"/>
      <c r="AD29" s="70"/>
      <c r="AE29" s="16">
        <v>2.5</v>
      </c>
      <c r="AF29" s="152"/>
      <c r="AG29" s="38"/>
      <c r="AI29" s="63"/>
      <c r="AJ29" s="16">
        <v>0.5</v>
      </c>
      <c r="AK29" s="152"/>
      <c r="AL29" s="38"/>
      <c r="AN29" s="53"/>
      <c r="AO29" s="48">
        <v>2</v>
      </c>
      <c r="AP29" s="157"/>
      <c r="AQ29" s="46"/>
      <c r="AR29" s="43"/>
      <c r="AS29" s="57"/>
      <c r="AT29" s="49">
        <v>1.5</v>
      </c>
      <c r="AU29" s="157"/>
      <c r="AV29" s="46"/>
      <c r="AW29" s="66">
        <v>4</v>
      </c>
      <c r="AX29" s="1" t="s">
        <v>51</v>
      </c>
      <c r="AY29" s="1">
        <v>4</v>
      </c>
      <c r="AZ29" s="1">
        <v>3</v>
      </c>
      <c r="BA29" s="1">
        <v>4</v>
      </c>
      <c r="BB29" s="1">
        <v>4</v>
      </c>
      <c r="BC29" s="106">
        <f t="shared" si="1"/>
        <v>3.75</v>
      </c>
    </row>
    <row r="30" spans="2:55" ht="12.75">
      <c r="B30" s="141"/>
      <c r="C30" s="11" t="s">
        <v>19</v>
      </c>
      <c r="D30" s="11"/>
      <c r="E30" s="150">
        <f>SUM(D30:D32)</f>
        <v>3</v>
      </c>
      <c r="H30" s="123"/>
      <c r="I30" s="11" t="s">
        <v>19</v>
      </c>
      <c r="J30" s="11"/>
      <c r="K30" s="150">
        <v>3</v>
      </c>
      <c r="N30" s="115"/>
      <c r="O30" s="11" t="s">
        <v>19</v>
      </c>
      <c r="P30" s="11">
        <v>1.5</v>
      </c>
      <c r="Q30" s="150">
        <v>4</v>
      </c>
      <c r="T30" s="103"/>
      <c r="U30" s="11">
        <v>1.5</v>
      </c>
      <c r="V30" s="150">
        <v>3</v>
      </c>
      <c r="Y30" s="72"/>
      <c r="Z30" s="11">
        <v>0</v>
      </c>
      <c r="AA30" s="150">
        <v>3.5</v>
      </c>
      <c r="AD30" s="68"/>
      <c r="AE30" s="11">
        <v>1.5</v>
      </c>
      <c r="AF30" s="150">
        <v>2.5</v>
      </c>
      <c r="AG30" s="38"/>
      <c r="AI30" s="61"/>
      <c r="AJ30" s="11">
        <v>3</v>
      </c>
      <c r="AK30" s="150">
        <v>3.5</v>
      </c>
      <c r="AL30" s="38"/>
      <c r="AN30" s="51"/>
      <c r="AO30" s="45">
        <v>0</v>
      </c>
      <c r="AP30" s="155">
        <v>3.5</v>
      </c>
      <c r="AQ30" s="46"/>
      <c r="AR30" s="43"/>
      <c r="AS30" s="55"/>
      <c r="AT30" s="45">
        <v>0.5</v>
      </c>
      <c r="AU30" s="155">
        <v>2</v>
      </c>
      <c r="AV30" s="46"/>
      <c r="AW30" s="66">
        <v>5</v>
      </c>
      <c r="AX30" s="1" t="s">
        <v>10</v>
      </c>
      <c r="AY30" s="1">
        <v>8</v>
      </c>
      <c r="AZ30" s="1">
        <v>7</v>
      </c>
      <c r="BA30" s="1">
        <v>5</v>
      </c>
      <c r="BB30" s="1">
        <v>6</v>
      </c>
      <c r="BC30" s="106">
        <f t="shared" si="1"/>
        <v>6.5</v>
      </c>
    </row>
    <row r="31" spans="1:55" ht="12.75">
      <c r="A31">
        <v>10</v>
      </c>
      <c r="B31" s="142" t="s">
        <v>33</v>
      </c>
      <c r="C31" s="22" t="s">
        <v>20</v>
      </c>
      <c r="D31" s="28"/>
      <c r="E31" s="151"/>
      <c r="G31">
        <v>10</v>
      </c>
      <c r="H31" s="124" t="s">
        <v>17</v>
      </c>
      <c r="I31" s="22" t="s">
        <v>20</v>
      </c>
      <c r="J31" s="28">
        <v>0.5</v>
      </c>
      <c r="K31" s="151"/>
      <c r="M31">
        <v>10</v>
      </c>
      <c r="N31" s="113" t="s">
        <v>13</v>
      </c>
      <c r="O31" s="22" t="s">
        <v>20</v>
      </c>
      <c r="P31" s="28">
        <v>1.5</v>
      </c>
      <c r="Q31" s="151"/>
      <c r="S31">
        <v>10</v>
      </c>
      <c r="T31" s="104" t="s">
        <v>35</v>
      </c>
      <c r="U31" s="28"/>
      <c r="V31" s="151"/>
      <c r="Y31" s="73" t="s">
        <v>11</v>
      </c>
      <c r="Z31" s="28">
        <v>1.5</v>
      </c>
      <c r="AA31" s="151"/>
      <c r="AC31">
        <v>10</v>
      </c>
      <c r="AD31" s="69" t="s">
        <v>35</v>
      </c>
      <c r="AE31" s="28">
        <v>0.5</v>
      </c>
      <c r="AF31" s="151"/>
      <c r="AG31" s="38"/>
      <c r="AH31">
        <v>10</v>
      </c>
      <c r="AI31" s="62" t="s">
        <v>17</v>
      </c>
      <c r="AJ31" s="28">
        <v>0.5</v>
      </c>
      <c r="AK31" s="151"/>
      <c r="AL31" s="38"/>
      <c r="AM31">
        <v>10</v>
      </c>
      <c r="AN31" s="52" t="s">
        <v>33</v>
      </c>
      <c r="AO31" s="47">
        <v>1</v>
      </c>
      <c r="AP31" s="156"/>
      <c r="AQ31" s="46"/>
      <c r="AR31" s="43">
        <v>10</v>
      </c>
      <c r="AS31" s="56" t="s">
        <v>11</v>
      </c>
      <c r="AT31" s="47">
        <v>1</v>
      </c>
      <c r="AU31" s="156"/>
      <c r="AV31" s="46"/>
      <c r="AW31" s="66">
        <v>6</v>
      </c>
      <c r="AX31" s="1" t="s">
        <v>18</v>
      </c>
      <c r="AY31" s="1">
        <v>5</v>
      </c>
      <c r="AZ31" s="1">
        <v>9</v>
      </c>
      <c r="BA31" s="1">
        <v>6</v>
      </c>
      <c r="BB31" s="1">
        <v>7</v>
      </c>
      <c r="BC31" s="106">
        <f t="shared" si="1"/>
        <v>6.75</v>
      </c>
    </row>
    <row r="32" spans="2:55" ht="12.75">
      <c r="B32" s="143"/>
      <c r="C32" s="12" t="s">
        <v>9</v>
      </c>
      <c r="D32" s="16">
        <v>3</v>
      </c>
      <c r="E32" s="152"/>
      <c r="H32" s="125"/>
      <c r="I32" s="12" t="s">
        <v>9</v>
      </c>
      <c r="J32" s="16">
        <v>2.5</v>
      </c>
      <c r="K32" s="152"/>
      <c r="N32" s="114"/>
      <c r="O32" s="12" t="s">
        <v>9</v>
      </c>
      <c r="P32" s="16">
        <v>1</v>
      </c>
      <c r="Q32" s="152"/>
      <c r="T32" s="105"/>
      <c r="U32" s="16">
        <v>1.5</v>
      </c>
      <c r="V32" s="152"/>
      <c r="Y32" s="74"/>
      <c r="Z32" s="16">
        <v>2</v>
      </c>
      <c r="AA32" s="152"/>
      <c r="AD32" s="70"/>
      <c r="AE32" s="16">
        <v>0.5</v>
      </c>
      <c r="AF32" s="152"/>
      <c r="AG32" s="38"/>
      <c r="AI32" s="63"/>
      <c r="AJ32" s="41">
        <v>0</v>
      </c>
      <c r="AK32" s="152"/>
      <c r="AL32" s="38"/>
      <c r="AN32" s="53"/>
      <c r="AO32" s="48">
        <v>2.5</v>
      </c>
      <c r="AP32" s="157"/>
      <c r="AQ32" s="46"/>
      <c r="AR32" s="43"/>
      <c r="AS32" s="57"/>
      <c r="AT32" s="48">
        <v>0.5</v>
      </c>
      <c r="AU32" s="157"/>
      <c r="AV32" s="46"/>
      <c r="AW32" s="66">
        <v>6</v>
      </c>
      <c r="AX32" s="1" t="s">
        <v>13</v>
      </c>
      <c r="AY32" s="1">
        <v>7</v>
      </c>
      <c r="AZ32" s="1">
        <v>4</v>
      </c>
      <c r="BA32" s="1">
        <v>10</v>
      </c>
      <c r="BB32" s="1">
        <v>12</v>
      </c>
      <c r="BC32" s="106">
        <f t="shared" si="1"/>
        <v>8.25</v>
      </c>
    </row>
    <row r="33" spans="2:55" ht="12.75">
      <c r="B33" s="141"/>
      <c r="C33" s="11" t="s">
        <v>19</v>
      </c>
      <c r="D33" s="11">
        <v>1</v>
      </c>
      <c r="E33" s="150">
        <f>SUM(D33:D35)</f>
        <v>2.5</v>
      </c>
      <c r="H33" s="123"/>
      <c r="I33" s="11" t="s">
        <v>19</v>
      </c>
      <c r="J33" s="11">
        <v>1.5</v>
      </c>
      <c r="K33" s="150">
        <v>2.5</v>
      </c>
      <c r="N33" s="115"/>
      <c r="O33" s="11" t="s">
        <v>19</v>
      </c>
      <c r="P33" s="11"/>
      <c r="Q33" s="150">
        <v>4</v>
      </c>
      <c r="T33" s="103"/>
      <c r="U33" s="11"/>
      <c r="V33" s="150">
        <v>2</v>
      </c>
      <c r="Y33" s="72"/>
      <c r="Z33" s="11">
        <v>0</v>
      </c>
      <c r="AA33" s="150">
        <v>2.5</v>
      </c>
      <c r="AD33" s="68"/>
      <c r="AE33" s="11">
        <v>1</v>
      </c>
      <c r="AF33" s="150">
        <v>2.5</v>
      </c>
      <c r="AG33" s="38"/>
      <c r="AI33" s="61"/>
      <c r="AJ33" s="11">
        <v>0</v>
      </c>
      <c r="AK33" s="150">
        <v>2</v>
      </c>
      <c r="AL33" s="38"/>
      <c r="AN33" s="51"/>
      <c r="AO33" s="45">
        <v>1</v>
      </c>
      <c r="AP33" s="155">
        <v>2</v>
      </c>
      <c r="AQ33" s="46"/>
      <c r="AR33" s="43"/>
      <c r="AS33" s="55"/>
      <c r="AT33" s="45">
        <v>0.5</v>
      </c>
      <c r="AU33" s="155">
        <v>2</v>
      </c>
      <c r="AV33" s="46"/>
      <c r="AW33" s="66">
        <v>8</v>
      </c>
      <c r="AX33" s="1" t="s">
        <v>11</v>
      </c>
      <c r="AY33" s="1">
        <v>6</v>
      </c>
      <c r="AZ33" s="1">
        <v>13</v>
      </c>
      <c r="BA33" s="1">
        <v>7</v>
      </c>
      <c r="BB33" s="1">
        <v>8</v>
      </c>
      <c r="BC33" s="106">
        <f t="shared" si="1"/>
        <v>8.5</v>
      </c>
    </row>
    <row r="34" spans="1:55" ht="12.75">
      <c r="A34">
        <v>11</v>
      </c>
      <c r="B34" s="142" t="s">
        <v>43</v>
      </c>
      <c r="C34" s="22" t="s">
        <v>20</v>
      </c>
      <c r="D34" s="28">
        <v>1</v>
      </c>
      <c r="E34" s="151"/>
      <c r="G34">
        <v>11</v>
      </c>
      <c r="H34" s="124" t="s">
        <v>43</v>
      </c>
      <c r="I34" s="22" t="s">
        <v>20</v>
      </c>
      <c r="J34" s="28">
        <v>0.5</v>
      </c>
      <c r="K34" s="151"/>
      <c r="M34">
        <v>11</v>
      </c>
      <c r="N34" s="113" t="s">
        <v>15</v>
      </c>
      <c r="O34" s="22" t="s">
        <v>20</v>
      </c>
      <c r="P34" s="28">
        <v>0.5</v>
      </c>
      <c r="Q34" s="151"/>
      <c r="S34">
        <v>11</v>
      </c>
      <c r="T34" s="104" t="s">
        <v>54</v>
      </c>
      <c r="U34" s="28">
        <v>2</v>
      </c>
      <c r="V34" s="151"/>
      <c r="Y34" s="73" t="s">
        <v>15</v>
      </c>
      <c r="Z34" s="28">
        <v>1</v>
      </c>
      <c r="AA34" s="151"/>
      <c r="AC34">
        <v>11</v>
      </c>
      <c r="AD34" s="69" t="s">
        <v>43</v>
      </c>
      <c r="AE34" s="28">
        <v>1</v>
      </c>
      <c r="AF34" s="151"/>
      <c r="AG34" s="38"/>
      <c r="AH34">
        <v>11</v>
      </c>
      <c r="AI34" s="62" t="s">
        <v>13</v>
      </c>
      <c r="AJ34" s="28">
        <v>0</v>
      </c>
      <c r="AK34" s="151"/>
      <c r="AL34" s="38"/>
      <c r="AM34">
        <v>11</v>
      </c>
      <c r="AN34" s="52" t="s">
        <v>17</v>
      </c>
      <c r="AO34" s="47">
        <v>0</v>
      </c>
      <c r="AP34" s="156"/>
      <c r="AQ34" s="46"/>
      <c r="AR34" s="43">
        <v>11</v>
      </c>
      <c r="AS34" s="56" t="s">
        <v>13</v>
      </c>
      <c r="AT34" s="47">
        <v>0</v>
      </c>
      <c r="AU34" s="156"/>
      <c r="AV34" s="46"/>
      <c r="AW34" s="66">
        <v>9</v>
      </c>
      <c r="AX34" s="1" t="s">
        <v>35</v>
      </c>
      <c r="AY34" s="1">
        <v>9</v>
      </c>
      <c r="AZ34" s="1">
        <v>8</v>
      </c>
      <c r="BA34" s="1">
        <v>8</v>
      </c>
      <c r="BB34" s="1">
        <v>10</v>
      </c>
      <c r="BC34" s="106">
        <f t="shared" si="1"/>
        <v>8.75</v>
      </c>
    </row>
    <row r="35" spans="2:55" ht="12.75">
      <c r="B35" s="143"/>
      <c r="C35" s="12" t="s">
        <v>9</v>
      </c>
      <c r="D35" s="16">
        <v>0.5</v>
      </c>
      <c r="E35" s="152"/>
      <c r="H35" s="125"/>
      <c r="I35" s="12" t="s">
        <v>9</v>
      </c>
      <c r="J35" s="16">
        <v>0.5</v>
      </c>
      <c r="K35" s="152"/>
      <c r="N35" s="114"/>
      <c r="O35" s="12" t="s">
        <v>9</v>
      </c>
      <c r="P35" s="16">
        <v>3.5</v>
      </c>
      <c r="Q35" s="152"/>
      <c r="T35" s="105"/>
      <c r="U35" s="16"/>
      <c r="V35" s="152"/>
      <c r="Y35" s="74"/>
      <c r="Z35" s="16">
        <v>1.5</v>
      </c>
      <c r="AA35" s="152"/>
      <c r="AD35" s="70"/>
      <c r="AE35" s="16">
        <v>0.5</v>
      </c>
      <c r="AF35" s="152"/>
      <c r="AG35" s="38"/>
      <c r="AI35" s="63"/>
      <c r="AJ35" s="16">
        <v>2</v>
      </c>
      <c r="AK35" s="152"/>
      <c r="AL35" s="38"/>
      <c r="AN35" s="53"/>
      <c r="AO35" s="49">
        <v>1</v>
      </c>
      <c r="AP35" s="157"/>
      <c r="AQ35" s="46"/>
      <c r="AR35" s="43"/>
      <c r="AS35" s="57"/>
      <c r="AT35" s="48">
        <v>1.5</v>
      </c>
      <c r="AU35" s="157"/>
      <c r="AV35" s="46"/>
      <c r="AW35" s="66">
        <v>10</v>
      </c>
      <c r="AX35" s="1" t="s">
        <v>17</v>
      </c>
      <c r="AY35" s="1">
        <v>12</v>
      </c>
      <c r="AZ35" s="1">
        <v>10</v>
      </c>
      <c r="BA35" s="1">
        <v>9</v>
      </c>
      <c r="BB35" s="1">
        <v>5</v>
      </c>
      <c r="BC35" s="106">
        <f t="shared" si="1"/>
        <v>9</v>
      </c>
    </row>
    <row r="36" spans="2:55" ht="12.75">
      <c r="B36" s="141"/>
      <c r="C36" s="11" t="s">
        <v>19</v>
      </c>
      <c r="D36" s="11"/>
      <c r="E36" s="150">
        <f>SUM(D36:D38)</f>
        <v>2</v>
      </c>
      <c r="H36" s="123"/>
      <c r="I36" s="11" t="s">
        <v>19</v>
      </c>
      <c r="J36" s="11">
        <v>1</v>
      </c>
      <c r="K36" s="150">
        <v>2.5</v>
      </c>
      <c r="N36" s="115"/>
      <c r="O36" s="11" t="s">
        <v>19</v>
      </c>
      <c r="P36" s="11"/>
      <c r="Q36" s="150">
        <v>2.5</v>
      </c>
      <c r="T36" s="103"/>
      <c r="U36" s="11">
        <v>0.5</v>
      </c>
      <c r="V36" s="150">
        <v>1.5</v>
      </c>
      <c r="Y36" s="72"/>
      <c r="Z36" s="11">
        <v>0</v>
      </c>
      <c r="AA36" s="150">
        <v>1.5</v>
      </c>
      <c r="AD36" s="68"/>
      <c r="AE36" s="11">
        <v>1.5</v>
      </c>
      <c r="AF36" s="150">
        <v>2</v>
      </c>
      <c r="AG36" s="38"/>
      <c r="AI36" s="61"/>
      <c r="AJ36" s="11">
        <v>0</v>
      </c>
      <c r="AK36" s="150">
        <v>2</v>
      </c>
      <c r="AL36" s="38"/>
      <c r="AN36" s="51"/>
      <c r="AO36" s="45">
        <v>0</v>
      </c>
      <c r="AP36" s="155">
        <v>2</v>
      </c>
      <c r="AQ36" s="46"/>
      <c r="AR36" s="43"/>
      <c r="AS36" s="55"/>
      <c r="AT36" s="45">
        <v>0</v>
      </c>
      <c r="AU36" s="155">
        <v>1</v>
      </c>
      <c r="AV36" s="46"/>
      <c r="AW36" s="66">
        <v>11</v>
      </c>
      <c r="AX36" s="1" t="s">
        <v>33</v>
      </c>
      <c r="AY36" s="1">
        <v>10</v>
      </c>
      <c r="AZ36" s="1">
        <v>6</v>
      </c>
      <c r="BA36" s="1">
        <v>12</v>
      </c>
      <c r="BB36" s="1">
        <v>13</v>
      </c>
      <c r="BC36" s="106">
        <f t="shared" si="1"/>
        <v>10.25</v>
      </c>
    </row>
    <row r="37" spans="1:55" ht="12.75">
      <c r="A37">
        <v>12</v>
      </c>
      <c r="B37" s="142" t="s">
        <v>17</v>
      </c>
      <c r="C37" s="22" t="s">
        <v>20</v>
      </c>
      <c r="D37" s="28">
        <v>0.5</v>
      </c>
      <c r="E37" s="151"/>
      <c r="G37">
        <v>12</v>
      </c>
      <c r="H37" s="124" t="s">
        <v>15</v>
      </c>
      <c r="I37" s="22" t="s">
        <v>20</v>
      </c>
      <c r="J37" s="28"/>
      <c r="K37" s="151"/>
      <c r="M37">
        <v>12</v>
      </c>
      <c r="N37" s="113" t="s">
        <v>33</v>
      </c>
      <c r="O37" s="22" t="s">
        <v>20</v>
      </c>
      <c r="P37" s="28">
        <v>0.5</v>
      </c>
      <c r="Q37" s="151"/>
      <c r="S37">
        <v>12</v>
      </c>
      <c r="T37" s="104" t="s">
        <v>13</v>
      </c>
      <c r="U37" s="28"/>
      <c r="V37" s="151"/>
      <c r="Y37" s="73" t="s">
        <v>13</v>
      </c>
      <c r="Z37" s="28">
        <v>0</v>
      </c>
      <c r="AA37" s="151"/>
      <c r="AC37">
        <v>12</v>
      </c>
      <c r="AD37" s="69" t="s">
        <v>11</v>
      </c>
      <c r="AE37" s="28">
        <v>0</v>
      </c>
      <c r="AF37" s="151"/>
      <c r="AG37" s="38"/>
      <c r="AH37">
        <v>12</v>
      </c>
      <c r="AI37" s="62" t="s">
        <v>38</v>
      </c>
      <c r="AJ37" s="28">
        <v>0</v>
      </c>
      <c r="AK37" s="151"/>
      <c r="AL37" s="38"/>
      <c r="AM37">
        <v>12</v>
      </c>
      <c r="AN37" s="52" t="s">
        <v>13</v>
      </c>
      <c r="AO37" s="47">
        <v>0</v>
      </c>
      <c r="AP37" s="156"/>
      <c r="AQ37" s="46"/>
      <c r="AR37" s="43">
        <v>12</v>
      </c>
      <c r="AS37" s="56" t="s">
        <v>33</v>
      </c>
      <c r="AT37" s="47">
        <v>1</v>
      </c>
      <c r="AU37" s="156"/>
      <c r="AV37" s="46"/>
      <c r="AW37" s="66">
        <v>12</v>
      </c>
      <c r="AX37" s="1" t="s">
        <v>52</v>
      </c>
      <c r="AY37" s="1">
        <v>11</v>
      </c>
      <c r="AZ37" s="1">
        <v>11</v>
      </c>
      <c r="BA37" s="1">
        <v>13</v>
      </c>
      <c r="BB37" s="1">
        <v>9</v>
      </c>
      <c r="BC37" s="106">
        <f t="shared" si="1"/>
        <v>11</v>
      </c>
    </row>
    <row r="38" spans="2:55" ht="12.75">
      <c r="B38" s="143"/>
      <c r="C38" s="12" t="s">
        <v>9</v>
      </c>
      <c r="D38" s="16">
        <v>1.5</v>
      </c>
      <c r="E38" s="152"/>
      <c r="H38" s="125"/>
      <c r="I38" s="12" t="s">
        <v>9</v>
      </c>
      <c r="J38" s="16">
        <v>1.5</v>
      </c>
      <c r="K38" s="152"/>
      <c r="N38" s="114"/>
      <c r="O38" s="12" t="s">
        <v>9</v>
      </c>
      <c r="P38" s="16">
        <v>2</v>
      </c>
      <c r="Q38" s="152"/>
      <c r="T38" s="105"/>
      <c r="U38" s="16">
        <v>1</v>
      </c>
      <c r="V38" s="152"/>
      <c r="Y38" s="74"/>
      <c r="Z38" s="16">
        <v>1.5</v>
      </c>
      <c r="AA38" s="152"/>
      <c r="AD38" s="70"/>
      <c r="AE38" s="16">
        <v>0.5</v>
      </c>
      <c r="AF38" s="152"/>
      <c r="AG38" s="38"/>
      <c r="AI38" s="63"/>
      <c r="AJ38" s="16">
        <v>2</v>
      </c>
      <c r="AK38" s="152"/>
      <c r="AL38" s="38"/>
      <c r="AN38" s="53"/>
      <c r="AO38" s="48">
        <v>2</v>
      </c>
      <c r="AP38" s="157"/>
      <c r="AQ38" s="46"/>
      <c r="AR38" s="43"/>
      <c r="AS38" s="57"/>
      <c r="AT38" s="48">
        <v>0</v>
      </c>
      <c r="AU38" s="157"/>
      <c r="AV38" s="46"/>
      <c r="AW38" s="66">
        <v>13</v>
      </c>
      <c r="AX38" s="1" t="s">
        <v>54</v>
      </c>
      <c r="AY38" s="144">
        <v>0</v>
      </c>
      <c r="AZ38" s="144">
        <v>0</v>
      </c>
      <c r="BA38" s="144">
        <v>0</v>
      </c>
      <c r="BB38" s="1">
        <v>11</v>
      </c>
      <c r="BC38" s="106">
        <f>SUM(AY38:BB38)/1</f>
        <v>11</v>
      </c>
    </row>
    <row r="39" spans="2:55" ht="12.75">
      <c r="B39" s="141"/>
      <c r="C39" s="11" t="s">
        <v>19</v>
      </c>
      <c r="D39" s="11"/>
      <c r="E39" s="150">
        <f>SUM(D39:D41)</f>
        <v>1</v>
      </c>
      <c r="H39" s="123"/>
      <c r="I39" s="11" t="s">
        <v>19</v>
      </c>
      <c r="J39" s="11">
        <v>1</v>
      </c>
      <c r="K39" s="150">
        <v>1</v>
      </c>
      <c r="N39" s="115"/>
      <c r="O39" s="11" t="s">
        <v>19</v>
      </c>
      <c r="P39" s="11">
        <v>0.5</v>
      </c>
      <c r="Q39" s="150">
        <v>2</v>
      </c>
      <c r="T39" s="103"/>
      <c r="U39" s="11"/>
      <c r="V39" s="150">
        <v>1.5</v>
      </c>
      <c r="Y39" s="72"/>
      <c r="Z39" s="11">
        <v>0</v>
      </c>
      <c r="AA39" s="150">
        <v>1.5</v>
      </c>
      <c r="AD39" s="68"/>
      <c r="AE39" s="11">
        <v>0.5</v>
      </c>
      <c r="AF39" s="150">
        <v>1.5</v>
      </c>
      <c r="AG39" s="38"/>
      <c r="AI39" s="61"/>
      <c r="AJ39" s="11">
        <v>1.5</v>
      </c>
      <c r="AK39" s="150">
        <v>1.5</v>
      </c>
      <c r="AL39" s="38"/>
      <c r="AN39" s="51"/>
      <c r="AO39" s="45">
        <v>0</v>
      </c>
      <c r="AP39" s="155">
        <v>1.5</v>
      </c>
      <c r="AQ39" s="46"/>
      <c r="AR39" s="43"/>
      <c r="AS39" s="55"/>
      <c r="AT39" s="45">
        <v>0</v>
      </c>
      <c r="AU39" s="155">
        <v>1</v>
      </c>
      <c r="AV39" s="46"/>
      <c r="AW39" s="66">
        <v>14</v>
      </c>
      <c r="AX39" s="1" t="s">
        <v>15</v>
      </c>
      <c r="AY39" s="1">
        <v>13</v>
      </c>
      <c r="AZ39" s="1">
        <v>12</v>
      </c>
      <c r="BA39" s="1">
        <v>11</v>
      </c>
      <c r="BB39" s="144">
        <v>0</v>
      </c>
      <c r="BC39" s="106">
        <f>SUM(AY39:BB39)/3</f>
        <v>12</v>
      </c>
    </row>
    <row r="40" spans="1:55" ht="12.75">
      <c r="A40">
        <v>13</v>
      </c>
      <c r="B40" s="142" t="s">
        <v>15</v>
      </c>
      <c r="C40" s="22" t="s">
        <v>20</v>
      </c>
      <c r="D40" s="28"/>
      <c r="E40" s="151"/>
      <c r="G40">
        <v>13</v>
      </c>
      <c r="H40" s="124" t="s">
        <v>11</v>
      </c>
      <c r="I40" s="22" t="s">
        <v>20</v>
      </c>
      <c r="J40" s="28"/>
      <c r="K40" s="151"/>
      <c r="M40">
        <v>13</v>
      </c>
      <c r="N40" s="113" t="s">
        <v>43</v>
      </c>
      <c r="O40" s="22" t="s">
        <v>20</v>
      </c>
      <c r="P40" s="28">
        <v>0.5</v>
      </c>
      <c r="Q40" s="151"/>
      <c r="S40">
        <v>13</v>
      </c>
      <c r="T40" s="104" t="s">
        <v>33</v>
      </c>
      <c r="U40" s="28">
        <v>0.5</v>
      </c>
      <c r="V40" s="151"/>
      <c r="Y40" s="73" t="s">
        <v>33</v>
      </c>
      <c r="Z40" s="28">
        <v>0</v>
      </c>
      <c r="AA40" s="151"/>
      <c r="AC40">
        <v>13</v>
      </c>
      <c r="AD40" s="69" t="s">
        <v>33</v>
      </c>
      <c r="AE40" s="28">
        <v>0</v>
      </c>
      <c r="AF40" s="151"/>
      <c r="AG40" s="38"/>
      <c r="AH40">
        <v>13</v>
      </c>
      <c r="AI40" s="62" t="s">
        <v>43</v>
      </c>
      <c r="AJ40" s="28">
        <v>0</v>
      </c>
      <c r="AK40" s="151"/>
      <c r="AL40" s="38"/>
      <c r="AM40">
        <v>13</v>
      </c>
      <c r="AN40" s="52" t="s">
        <v>37</v>
      </c>
      <c r="AO40" s="47">
        <v>1</v>
      </c>
      <c r="AP40" s="156"/>
      <c r="AQ40" s="46"/>
      <c r="AR40" s="43">
        <v>13</v>
      </c>
      <c r="AS40" s="56" t="s">
        <v>34</v>
      </c>
      <c r="AT40" s="47">
        <v>0.5</v>
      </c>
      <c r="AU40" s="156"/>
      <c r="AV40" s="46"/>
      <c r="AW40" s="66">
        <v>15</v>
      </c>
      <c r="AX40" s="1" t="s">
        <v>78</v>
      </c>
      <c r="AY40" s="144">
        <v>0</v>
      </c>
      <c r="AZ40" s="1">
        <v>14</v>
      </c>
      <c r="BA40" s="144">
        <v>0</v>
      </c>
      <c r="BB40" s="144">
        <v>0</v>
      </c>
      <c r="BC40" s="106">
        <f>SUM(AY40:BB40)/1</f>
        <v>14</v>
      </c>
    </row>
    <row r="41" spans="2:55" ht="12.75">
      <c r="B41" s="143"/>
      <c r="C41" s="12" t="s">
        <v>9</v>
      </c>
      <c r="D41" s="16">
        <v>1</v>
      </c>
      <c r="E41" s="152"/>
      <c r="H41" s="125"/>
      <c r="I41" s="12" t="s">
        <v>9</v>
      </c>
      <c r="J41" s="16"/>
      <c r="K41" s="152"/>
      <c r="N41" s="114"/>
      <c r="O41" s="12" t="s">
        <v>9</v>
      </c>
      <c r="P41" s="16">
        <v>1</v>
      </c>
      <c r="Q41" s="152"/>
      <c r="T41" s="105"/>
      <c r="U41" s="16">
        <v>1</v>
      </c>
      <c r="V41" s="152"/>
      <c r="Y41" s="74"/>
      <c r="Z41" s="16">
        <v>1.5</v>
      </c>
      <c r="AA41" s="152"/>
      <c r="AD41" s="70"/>
      <c r="AE41" s="16">
        <v>1</v>
      </c>
      <c r="AF41" s="152"/>
      <c r="AG41" s="38"/>
      <c r="AI41" s="63"/>
      <c r="AJ41" s="16">
        <v>0</v>
      </c>
      <c r="AK41" s="152"/>
      <c r="AL41" s="38"/>
      <c r="AN41" s="53"/>
      <c r="AO41" s="48">
        <v>0.5</v>
      </c>
      <c r="AP41" s="157"/>
      <c r="AQ41" s="46"/>
      <c r="AR41" s="43"/>
      <c r="AS41" s="57"/>
      <c r="AT41" s="48">
        <v>0.5</v>
      </c>
      <c r="AU41" s="157"/>
      <c r="AV41" s="46"/>
      <c r="AW41" s="66">
        <v>16</v>
      </c>
      <c r="AX41" s="1" t="s">
        <v>53</v>
      </c>
      <c r="AY41" s="144">
        <v>0</v>
      </c>
      <c r="AZ41" s="1">
        <v>14</v>
      </c>
      <c r="BA41" s="144">
        <v>0</v>
      </c>
      <c r="BB41" s="144">
        <v>0</v>
      </c>
      <c r="BC41" s="106">
        <f>SUM(AY41:BB41)/1</f>
        <v>14</v>
      </c>
    </row>
    <row r="42" spans="2:55" ht="12.75">
      <c r="B42" s="141"/>
      <c r="C42" s="11" t="s">
        <v>19</v>
      </c>
      <c r="D42" s="11"/>
      <c r="E42" s="150">
        <f>SUM(D42:D44)</f>
        <v>0.5</v>
      </c>
      <c r="H42" s="123"/>
      <c r="I42" s="11" t="s">
        <v>19</v>
      </c>
      <c r="J42" s="11"/>
      <c r="K42" s="150">
        <v>1</v>
      </c>
      <c r="N42" s="115"/>
      <c r="O42" s="11" t="s">
        <v>19</v>
      </c>
      <c r="P42" s="11"/>
      <c r="Q42" s="150">
        <v>2</v>
      </c>
      <c r="U42" s="40"/>
      <c r="V42" s="92"/>
      <c r="Y42" s="72"/>
      <c r="Z42" s="11">
        <v>0</v>
      </c>
      <c r="AA42" s="150">
        <v>1</v>
      </c>
      <c r="AD42" s="68"/>
      <c r="AE42" s="11">
        <v>0</v>
      </c>
      <c r="AF42" s="150">
        <v>1</v>
      </c>
      <c r="AG42" s="38"/>
      <c r="AI42" s="61"/>
      <c r="AJ42" s="11">
        <v>0</v>
      </c>
      <c r="AK42" s="150">
        <v>1</v>
      </c>
      <c r="AL42" s="38"/>
      <c r="AN42" s="51"/>
      <c r="AO42" s="45">
        <v>0</v>
      </c>
      <c r="AP42" s="155">
        <v>0.5</v>
      </c>
      <c r="AQ42" s="46"/>
      <c r="AR42" s="43"/>
      <c r="AS42" s="55"/>
      <c r="AT42" s="45">
        <v>0</v>
      </c>
      <c r="AU42" s="155">
        <v>0.5</v>
      </c>
      <c r="AV42" s="46"/>
      <c r="AW42" s="66">
        <v>17</v>
      </c>
      <c r="AX42" s="1" t="s">
        <v>16</v>
      </c>
      <c r="AY42" s="1">
        <v>14</v>
      </c>
      <c r="AZ42" s="1">
        <v>17</v>
      </c>
      <c r="BA42" s="1">
        <v>14</v>
      </c>
      <c r="BB42" s="144">
        <v>0</v>
      </c>
      <c r="BC42" s="106">
        <f>SUM(AY42:BB42)/3</f>
        <v>15</v>
      </c>
    </row>
    <row r="43" spans="1:55" ht="12.75">
      <c r="A43">
        <v>14</v>
      </c>
      <c r="B43" s="142" t="s">
        <v>16</v>
      </c>
      <c r="C43" s="22" t="s">
        <v>20</v>
      </c>
      <c r="D43" s="28"/>
      <c r="E43" s="151"/>
      <c r="G43">
        <v>14</v>
      </c>
      <c r="H43" s="124" t="s">
        <v>78</v>
      </c>
      <c r="I43" s="22" t="s">
        <v>20</v>
      </c>
      <c r="J43" s="28">
        <v>1</v>
      </c>
      <c r="K43" s="151"/>
      <c r="M43">
        <v>14</v>
      </c>
      <c r="N43" s="113" t="s">
        <v>16</v>
      </c>
      <c r="O43" s="22" t="s">
        <v>20</v>
      </c>
      <c r="P43" s="28">
        <v>0.5</v>
      </c>
      <c r="Q43" s="151"/>
      <c r="U43" s="40"/>
      <c r="V43" s="38"/>
      <c r="Y43" s="73" t="s">
        <v>38</v>
      </c>
      <c r="Z43" s="28">
        <v>1</v>
      </c>
      <c r="AA43" s="151"/>
      <c r="AC43">
        <v>14</v>
      </c>
      <c r="AD43" s="69" t="s">
        <v>16</v>
      </c>
      <c r="AE43" s="28">
        <v>0</v>
      </c>
      <c r="AF43" s="151"/>
      <c r="AG43" s="38"/>
      <c r="AH43">
        <v>14</v>
      </c>
      <c r="AI43" s="62" t="s">
        <v>16</v>
      </c>
      <c r="AJ43" s="28">
        <v>0</v>
      </c>
      <c r="AK43" s="151"/>
      <c r="AL43" s="38"/>
      <c r="AM43">
        <v>14</v>
      </c>
      <c r="AN43" s="52" t="s">
        <v>34</v>
      </c>
      <c r="AO43" s="47">
        <v>0</v>
      </c>
      <c r="AP43" s="156"/>
      <c r="AQ43" s="46"/>
      <c r="AR43" s="43">
        <v>14</v>
      </c>
      <c r="AS43" s="56" t="s">
        <v>16</v>
      </c>
      <c r="AT43" s="47">
        <v>0.5</v>
      </c>
      <c r="AU43" s="156"/>
      <c r="AV43" s="46"/>
      <c r="AW43" s="66">
        <v>18</v>
      </c>
      <c r="AX43" s="1" t="s">
        <v>38</v>
      </c>
      <c r="AY43" s="144">
        <v>0</v>
      </c>
      <c r="AZ43" s="1">
        <v>17</v>
      </c>
      <c r="BA43" s="1">
        <v>15</v>
      </c>
      <c r="BB43" s="144">
        <v>0</v>
      </c>
      <c r="BC43" s="106">
        <f>SUM(AY43:BB43)/2</f>
        <v>16</v>
      </c>
    </row>
    <row r="44" spans="2:55" ht="12.75">
      <c r="B44" s="143"/>
      <c r="C44" s="12" t="s">
        <v>9</v>
      </c>
      <c r="D44" s="16">
        <v>0.5</v>
      </c>
      <c r="E44" s="152"/>
      <c r="H44" s="125"/>
      <c r="I44" s="12" t="s">
        <v>9</v>
      </c>
      <c r="J44" s="16"/>
      <c r="K44" s="152"/>
      <c r="N44" s="114"/>
      <c r="O44" s="12" t="s">
        <v>9</v>
      </c>
      <c r="P44" s="16">
        <v>1.5</v>
      </c>
      <c r="Q44" s="152"/>
      <c r="U44" s="40"/>
      <c r="V44" s="38"/>
      <c r="Y44" s="74"/>
      <c r="Z44" s="16">
        <v>0</v>
      </c>
      <c r="AA44" s="152"/>
      <c r="AD44" s="70"/>
      <c r="AE44" s="16">
        <v>1</v>
      </c>
      <c r="AF44" s="152"/>
      <c r="AG44" s="38"/>
      <c r="AI44" s="63"/>
      <c r="AJ44" s="16">
        <v>1</v>
      </c>
      <c r="AK44" s="152"/>
      <c r="AL44" s="38"/>
      <c r="AN44" s="53"/>
      <c r="AO44" s="48">
        <v>0.5</v>
      </c>
      <c r="AP44" s="157"/>
      <c r="AQ44" s="46"/>
      <c r="AR44" s="43"/>
      <c r="AS44" s="57"/>
      <c r="AT44" s="48">
        <v>0</v>
      </c>
      <c r="AU44" s="157"/>
      <c r="AV44" s="46"/>
      <c r="AW44" s="66">
        <v>19</v>
      </c>
      <c r="AX44" s="95" t="s">
        <v>57</v>
      </c>
      <c r="AY44" s="144">
        <v>0</v>
      </c>
      <c r="AZ44" s="126">
        <v>16</v>
      </c>
      <c r="BA44" s="144">
        <v>0</v>
      </c>
      <c r="BB44" s="144">
        <v>0</v>
      </c>
      <c r="BC44" s="106">
        <f>SUM(AY44:BB44)/1</f>
        <v>16</v>
      </c>
    </row>
    <row r="45" spans="5:49" ht="12.75">
      <c r="E45" s="38"/>
      <c r="H45" s="123"/>
      <c r="I45" s="11" t="s">
        <v>19</v>
      </c>
      <c r="J45" s="11"/>
      <c r="K45" s="150">
        <v>1</v>
      </c>
      <c r="N45" s="115"/>
      <c r="O45" s="11" t="s">
        <v>19</v>
      </c>
      <c r="P45" s="11"/>
      <c r="Q45" s="150">
        <v>0.5</v>
      </c>
      <c r="U45" s="40"/>
      <c r="V45" s="153"/>
      <c r="Y45" s="72"/>
      <c r="Z45" s="11">
        <v>0</v>
      </c>
      <c r="AA45" s="150">
        <v>0.5</v>
      </c>
      <c r="AD45" s="68"/>
      <c r="AE45" s="11">
        <v>0</v>
      </c>
      <c r="AF45" s="150">
        <v>0.5</v>
      </c>
      <c r="AG45" s="38"/>
      <c r="AI45" s="61"/>
      <c r="AJ45" s="11">
        <v>0</v>
      </c>
      <c r="AK45" s="150">
        <v>1</v>
      </c>
      <c r="AL45" s="38"/>
      <c r="AN45" s="51"/>
      <c r="AO45" s="45">
        <v>0</v>
      </c>
      <c r="AP45" s="155">
        <v>0.5</v>
      </c>
      <c r="AQ45" s="46"/>
      <c r="AR45" s="43"/>
      <c r="AS45" s="43"/>
      <c r="AT45" s="43"/>
      <c r="AU45" s="43"/>
      <c r="AV45" s="43"/>
      <c r="AW45" s="66"/>
    </row>
    <row r="46" spans="5:49" ht="12.75">
      <c r="E46" s="38"/>
      <c r="H46" s="124" t="s">
        <v>53</v>
      </c>
      <c r="I46" s="22" t="s">
        <v>20</v>
      </c>
      <c r="J46" s="28">
        <v>1</v>
      </c>
      <c r="K46" s="151"/>
      <c r="M46">
        <v>15</v>
      </c>
      <c r="N46" s="113" t="s">
        <v>38</v>
      </c>
      <c r="O46" s="22" t="s">
        <v>20</v>
      </c>
      <c r="P46" s="28"/>
      <c r="Q46" s="151"/>
      <c r="U46" s="40"/>
      <c r="V46" s="153"/>
      <c r="Y46" s="73" t="s">
        <v>54</v>
      </c>
      <c r="Z46" s="28">
        <v>0</v>
      </c>
      <c r="AA46" s="151"/>
      <c r="AC46">
        <v>15</v>
      </c>
      <c r="AD46" s="69" t="s">
        <v>38</v>
      </c>
      <c r="AE46" s="28">
        <v>0</v>
      </c>
      <c r="AF46" s="151"/>
      <c r="AG46" s="38"/>
      <c r="AH46">
        <v>15</v>
      </c>
      <c r="AI46" s="62" t="s">
        <v>33</v>
      </c>
      <c r="AJ46" s="28">
        <v>1</v>
      </c>
      <c r="AK46" s="151"/>
      <c r="AL46" s="38"/>
      <c r="AM46">
        <v>15</v>
      </c>
      <c r="AN46" s="52" t="s">
        <v>38</v>
      </c>
      <c r="AO46" s="47">
        <v>0</v>
      </c>
      <c r="AP46" s="156"/>
      <c r="AQ46" s="46"/>
      <c r="AR46" s="43"/>
      <c r="AS46" s="43"/>
      <c r="AT46" s="43"/>
      <c r="AU46" s="43"/>
      <c r="AV46" s="43"/>
      <c r="AW46" s="66"/>
    </row>
    <row r="47" spans="5:49" ht="12.75">
      <c r="E47" s="38"/>
      <c r="H47" s="125"/>
      <c r="I47" s="12" t="s">
        <v>9</v>
      </c>
      <c r="J47" s="16"/>
      <c r="K47" s="152"/>
      <c r="N47" s="114"/>
      <c r="O47" s="12" t="s">
        <v>9</v>
      </c>
      <c r="P47" s="16">
        <v>0.5</v>
      </c>
      <c r="Q47" s="152"/>
      <c r="U47" s="40"/>
      <c r="V47" s="153"/>
      <c r="Y47" s="74"/>
      <c r="Z47" s="16">
        <v>0.5</v>
      </c>
      <c r="AA47" s="152"/>
      <c r="AD47" s="70"/>
      <c r="AE47" s="16">
        <v>0.5</v>
      </c>
      <c r="AF47" s="152"/>
      <c r="AG47" s="38"/>
      <c r="AI47" s="63"/>
      <c r="AJ47" s="16">
        <v>0</v>
      </c>
      <c r="AK47" s="152"/>
      <c r="AL47" s="38"/>
      <c r="AN47" s="53"/>
      <c r="AO47" s="48">
        <v>0.5</v>
      </c>
      <c r="AP47" s="157"/>
      <c r="AQ47" s="46"/>
      <c r="AR47" s="43"/>
      <c r="AS47" s="43"/>
      <c r="AT47" s="43"/>
      <c r="AU47" s="43"/>
      <c r="AV47" s="43"/>
      <c r="AW47" s="66"/>
    </row>
    <row r="48" spans="5:37" ht="12.75">
      <c r="E48" s="38"/>
      <c r="H48" s="123"/>
      <c r="I48" s="11" t="s">
        <v>19</v>
      </c>
      <c r="J48" s="11">
        <v>0.5</v>
      </c>
      <c r="K48" s="150">
        <v>0.5</v>
      </c>
      <c r="Q48" s="38"/>
      <c r="V48" s="38"/>
      <c r="W48" s="38"/>
      <c r="Z48" s="40"/>
      <c r="AA48" s="154"/>
      <c r="AE48" s="38"/>
      <c r="AG48" s="40"/>
      <c r="AI48" s="61"/>
      <c r="AJ48" s="11">
        <v>0</v>
      </c>
      <c r="AK48" s="150">
        <v>0.5</v>
      </c>
    </row>
    <row r="49" spans="7:37" ht="12.75">
      <c r="G49">
        <v>16</v>
      </c>
      <c r="H49" s="124" t="s">
        <v>57</v>
      </c>
      <c r="I49" s="22" t="s">
        <v>20</v>
      </c>
      <c r="J49" s="28"/>
      <c r="K49" s="151"/>
      <c r="Q49" s="38"/>
      <c r="V49" s="38"/>
      <c r="W49" s="38"/>
      <c r="Z49" s="40"/>
      <c r="AA49" s="153"/>
      <c r="AE49" s="38"/>
      <c r="AG49" s="40"/>
      <c r="AH49">
        <v>16</v>
      </c>
      <c r="AI49" s="62" t="s">
        <v>44</v>
      </c>
      <c r="AJ49" s="28">
        <v>0.5</v>
      </c>
      <c r="AK49" s="151"/>
    </row>
    <row r="50" spans="5:37" ht="12.75">
      <c r="E50" s="38"/>
      <c r="H50" s="125"/>
      <c r="I50" s="12" t="s">
        <v>9</v>
      </c>
      <c r="J50" s="16"/>
      <c r="K50" s="152"/>
      <c r="Q50" s="38"/>
      <c r="V50" s="38"/>
      <c r="W50" s="38"/>
      <c r="Z50" s="40"/>
      <c r="AA50" s="153"/>
      <c r="AE50" s="38"/>
      <c r="AG50" s="40"/>
      <c r="AI50" s="63"/>
      <c r="AJ50" s="16">
        <v>0</v>
      </c>
      <c r="AK50" s="152"/>
    </row>
    <row r="51" spans="5:37" ht="15">
      <c r="E51" s="38"/>
      <c r="H51" s="123"/>
      <c r="I51" s="11" t="s">
        <v>19</v>
      </c>
      <c r="J51" s="11"/>
      <c r="K51" s="150">
        <v>0.5</v>
      </c>
      <c r="N51" s="116"/>
      <c r="Q51" s="38"/>
      <c r="V51" s="38"/>
      <c r="W51" s="38"/>
      <c r="Z51" s="40"/>
      <c r="AA51" s="153"/>
      <c r="AE51" s="38"/>
      <c r="AG51" s="40"/>
      <c r="AI51" s="61"/>
      <c r="AJ51" s="11">
        <v>0</v>
      </c>
      <c r="AK51" s="150">
        <v>0.5</v>
      </c>
    </row>
    <row r="52" spans="4:37" ht="12.75">
      <c r="D52" s="36"/>
      <c r="G52">
        <v>17</v>
      </c>
      <c r="H52" s="124" t="s">
        <v>16</v>
      </c>
      <c r="I52" s="22" t="s">
        <v>20</v>
      </c>
      <c r="J52" s="28"/>
      <c r="K52" s="151"/>
      <c r="Q52" s="38"/>
      <c r="V52" s="38"/>
      <c r="W52" s="38"/>
      <c r="Z52" s="40"/>
      <c r="AA52" s="153"/>
      <c r="AE52" s="38"/>
      <c r="AG52" s="40"/>
      <c r="AH52">
        <v>17</v>
      </c>
      <c r="AI52" s="62" t="s">
        <v>37</v>
      </c>
      <c r="AJ52" s="28">
        <v>0</v>
      </c>
      <c r="AK52" s="151"/>
    </row>
    <row r="53" spans="5:37" ht="12.75">
      <c r="E53" s="38"/>
      <c r="H53" s="125"/>
      <c r="I53" s="12" t="s">
        <v>9</v>
      </c>
      <c r="J53" s="16">
        <v>0.5</v>
      </c>
      <c r="K53" s="152"/>
      <c r="Q53" s="38"/>
      <c r="V53" s="38"/>
      <c r="W53" s="38"/>
      <c r="Z53" s="40"/>
      <c r="AA53" s="153"/>
      <c r="AE53" s="38"/>
      <c r="AG53" s="40"/>
      <c r="AI53" s="63"/>
      <c r="AJ53" s="16">
        <v>0.5</v>
      </c>
      <c r="AK53" s="152"/>
    </row>
    <row r="54" spans="5:36" ht="12.75">
      <c r="E54" s="38"/>
      <c r="H54" s="123"/>
      <c r="I54" s="11" t="s">
        <v>19</v>
      </c>
      <c r="J54" s="11"/>
      <c r="K54" s="150">
        <v>0.5</v>
      </c>
      <c r="Q54" s="38"/>
      <c r="V54" s="38"/>
      <c r="W54" s="38"/>
      <c r="AA54" s="38"/>
      <c r="AC54" s="40"/>
      <c r="AD54" s="38"/>
      <c r="AE54" s="38"/>
      <c r="AG54" s="40"/>
      <c r="AH54" s="40"/>
      <c r="AI54" s="38"/>
      <c r="AJ54" s="38"/>
    </row>
    <row r="55" spans="8:36" ht="12.75">
      <c r="H55" s="124" t="s">
        <v>38</v>
      </c>
      <c r="I55" s="22" t="s">
        <v>20</v>
      </c>
      <c r="J55" s="28"/>
      <c r="K55" s="151"/>
      <c r="W55" s="38"/>
      <c r="AA55" s="38"/>
      <c r="AC55" s="40"/>
      <c r="AD55" s="38"/>
      <c r="AE55" s="38"/>
      <c r="AG55" s="40"/>
      <c r="AH55" s="40"/>
      <c r="AI55" s="38"/>
      <c r="AJ55" s="38"/>
    </row>
    <row r="56" spans="8:36" ht="12.75">
      <c r="H56" s="125"/>
      <c r="I56" s="12" t="s">
        <v>9</v>
      </c>
      <c r="J56" s="16">
        <v>0.5</v>
      </c>
      <c r="K56" s="152"/>
      <c r="Q56" s="38"/>
      <c r="V56" s="38"/>
      <c r="W56" s="38"/>
      <c r="AA56" s="38"/>
      <c r="AC56" s="40"/>
      <c r="AD56" s="38"/>
      <c r="AE56" s="38"/>
      <c r="AG56" s="40"/>
      <c r="AH56" s="40"/>
      <c r="AI56" s="38"/>
      <c r="AJ56" s="38"/>
    </row>
    <row r="57" spans="2:36" ht="15">
      <c r="B57" s="116" t="s">
        <v>49</v>
      </c>
      <c r="K57" s="38"/>
      <c r="Q57" s="38"/>
      <c r="V57" s="38"/>
      <c r="W57" s="38"/>
      <c r="AA57" s="38"/>
      <c r="AC57" s="40"/>
      <c r="AD57" s="38"/>
      <c r="AE57" s="38"/>
      <c r="AG57" s="40"/>
      <c r="AH57" s="40"/>
      <c r="AI57" s="38"/>
      <c r="AJ57" s="38"/>
    </row>
    <row r="58" spans="8:36" ht="15">
      <c r="H58" s="116"/>
      <c r="K58" s="38"/>
      <c r="P58" s="36"/>
      <c r="Q58" s="38"/>
      <c r="V58" s="38"/>
      <c r="W58" s="38"/>
      <c r="AA58" s="38"/>
      <c r="AC58" s="40"/>
      <c r="AD58" s="38"/>
      <c r="AE58" s="38"/>
      <c r="AG58" s="40"/>
      <c r="AH58" s="40"/>
      <c r="AI58" s="38"/>
      <c r="AJ58" s="38"/>
    </row>
    <row r="59" spans="11:36" ht="12.75">
      <c r="K59" s="38"/>
      <c r="Q59" s="38"/>
      <c r="V59" s="38"/>
      <c r="W59" s="38"/>
      <c r="AA59" s="38"/>
      <c r="AC59" s="40"/>
      <c r="AD59" s="38"/>
      <c r="AE59" s="38"/>
      <c r="AG59" s="40"/>
      <c r="AH59" s="40"/>
      <c r="AI59" s="38"/>
      <c r="AJ59" s="38"/>
    </row>
    <row r="60" spans="11:36" ht="12.75">
      <c r="K60" s="38"/>
      <c r="Q60" s="38"/>
      <c r="V60" s="38"/>
      <c r="W60" s="38"/>
      <c r="AA60" s="38"/>
      <c r="AC60" s="40"/>
      <c r="AD60" s="38"/>
      <c r="AE60" s="38"/>
      <c r="AG60" s="40"/>
      <c r="AH60" s="40"/>
      <c r="AI60" s="38"/>
      <c r="AJ60" s="38"/>
    </row>
    <row r="61" spans="23:36" ht="12.75">
      <c r="W61" s="38"/>
      <c r="AC61" s="40"/>
      <c r="AD61" s="38"/>
      <c r="AE61" s="38"/>
      <c r="AG61" s="40"/>
      <c r="AH61" s="40"/>
      <c r="AI61" s="38"/>
      <c r="AJ61" s="38"/>
    </row>
    <row r="62" spans="11:36" ht="12.75">
      <c r="K62" s="38"/>
      <c r="W62" s="38"/>
      <c r="AA62" s="38"/>
      <c r="AC62" s="40"/>
      <c r="AD62" s="38"/>
      <c r="AE62" s="38"/>
      <c r="AG62" s="40"/>
      <c r="AH62" s="40"/>
      <c r="AI62" s="38"/>
      <c r="AJ62" s="38"/>
    </row>
    <row r="63" spans="11:36" ht="12.75">
      <c r="K63" s="38"/>
      <c r="W63" s="38"/>
      <c r="AA63" s="38"/>
      <c r="AC63" s="40"/>
      <c r="AD63" s="38"/>
      <c r="AE63" s="38"/>
      <c r="AG63" s="40"/>
      <c r="AH63" s="40"/>
      <c r="AI63" s="38"/>
      <c r="AJ63" s="38"/>
    </row>
    <row r="64" spans="10:36" ht="12.75">
      <c r="J64" s="36"/>
      <c r="W64" s="38"/>
      <c r="AA64" s="38"/>
      <c r="AC64" s="40"/>
      <c r="AD64" s="38"/>
      <c r="AE64" s="38"/>
      <c r="AG64" s="40"/>
      <c r="AH64" s="40"/>
      <c r="AI64" s="38"/>
      <c r="AJ64" s="38"/>
    </row>
    <row r="65" spans="11:36" ht="12.75">
      <c r="K65" s="38"/>
      <c r="W65" s="38"/>
      <c r="AA65" s="38"/>
      <c r="AC65" s="40"/>
      <c r="AD65" s="38"/>
      <c r="AE65" s="38"/>
      <c r="AG65" s="40"/>
      <c r="AH65" s="40"/>
      <c r="AI65" s="38"/>
      <c r="AJ65" s="38"/>
    </row>
    <row r="66" spans="11:36" ht="12.75">
      <c r="K66" s="38"/>
      <c r="W66" s="38"/>
      <c r="AA66" s="38"/>
      <c r="AC66" s="40"/>
      <c r="AD66" s="38"/>
      <c r="AE66" s="38"/>
      <c r="AG66" s="40"/>
      <c r="AH66" s="40"/>
      <c r="AI66" s="38"/>
      <c r="AJ66" s="38"/>
    </row>
    <row r="71" ht="12.75">
      <c r="AC71" s="36"/>
    </row>
  </sheetData>
  <sheetProtection/>
  <mergeCells count="139">
    <mergeCell ref="V45:V47"/>
    <mergeCell ref="AF45:AF47"/>
    <mergeCell ref="AF42:AF44"/>
    <mergeCell ref="AF39:AF41"/>
    <mergeCell ref="AF33:AF35"/>
    <mergeCell ref="AF36:AF38"/>
    <mergeCell ref="V33:V35"/>
    <mergeCell ref="AA36:AA38"/>
    <mergeCell ref="V39:V41"/>
    <mergeCell ref="V36:V38"/>
    <mergeCell ref="AF6:AF8"/>
    <mergeCell ref="V6:V8"/>
    <mergeCell ref="AF24:AF26"/>
    <mergeCell ref="AF15:AF17"/>
    <mergeCell ref="V27:V29"/>
    <mergeCell ref="V24:V26"/>
    <mergeCell ref="V21:V23"/>
    <mergeCell ref="V12:V14"/>
    <mergeCell ref="AA18:AA20"/>
    <mergeCell ref="AK21:AK23"/>
    <mergeCell ref="AF30:AF32"/>
    <mergeCell ref="AF12:AF14"/>
    <mergeCell ref="AF18:AF20"/>
    <mergeCell ref="AF21:AF23"/>
    <mergeCell ref="AF27:AF29"/>
    <mergeCell ref="AK48:AK50"/>
    <mergeCell ref="AP45:AP47"/>
    <mergeCell ref="AK42:AK44"/>
    <mergeCell ref="AP27:AP29"/>
    <mergeCell ref="AP30:AP32"/>
    <mergeCell ref="AP33:AP35"/>
    <mergeCell ref="AP36:AP38"/>
    <mergeCell ref="AK30:AK32"/>
    <mergeCell ref="AP39:AP41"/>
    <mergeCell ref="AP42:AP44"/>
    <mergeCell ref="AU42:AU44"/>
    <mergeCell ref="AP3:AP5"/>
    <mergeCell ref="AP6:AP8"/>
    <mergeCell ref="AP9:AP11"/>
    <mergeCell ref="AP12:AP14"/>
    <mergeCell ref="AP15:AP17"/>
    <mergeCell ref="AP18:AP20"/>
    <mergeCell ref="AP21:AP23"/>
    <mergeCell ref="AP24:AP26"/>
    <mergeCell ref="AU3:AU5"/>
    <mergeCell ref="AK51:AK53"/>
    <mergeCell ref="AK39:AK41"/>
    <mergeCell ref="AK45:AK47"/>
    <mergeCell ref="AK27:AK29"/>
    <mergeCell ref="AK33:AK35"/>
    <mergeCell ref="AU27:AU29"/>
    <mergeCell ref="AU30:AU32"/>
    <mergeCell ref="AU33:AU35"/>
    <mergeCell ref="AU36:AU38"/>
    <mergeCell ref="AU39:AU41"/>
    <mergeCell ref="AU6:AU8"/>
    <mergeCell ref="AU9:AU11"/>
    <mergeCell ref="AU12:AU14"/>
    <mergeCell ref="AK36:AK38"/>
    <mergeCell ref="AU15:AU17"/>
    <mergeCell ref="AU18:AU20"/>
    <mergeCell ref="AU21:AU23"/>
    <mergeCell ref="AU24:AU26"/>
    <mergeCell ref="AK24:AK26"/>
    <mergeCell ref="AK18:AK20"/>
    <mergeCell ref="AK3:AK5"/>
    <mergeCell ref="AK6:AK8"/>
    <mergeCell ref="AK15:AK17"/>
    <mergeCell ref="AK12:AK14"/>
    <mergeCell ref="V18:V20"/>
    <mergeCell ref="V9:V11"/>
    <mergeCell ref="V3:V5"/>
    <mergeCell ref="AF3:AF5"/>
    <mergeCell ref="AF9:AF11"/>
    <mergeCell ref="AK9:AK11"/>
    <mergeCell ref="AA30:AA32"/>
    <mergeCell ref="AA33:AA35"/>
    <mergeCell ref="AA48:AA50"/>
    <mergeCell ref="V30:V32"/>
    <mergeCell ref="V15:V17"/>
    <mergeCell ref="AA3:AA5"/>
    <mergeCell ref="AA6:AA8"/>
    <mergeCell ref="AA9:AA11"/>
    <mergeCell ref="AA12:AA14"/>
    <mergeCell ref="AA15:AA17"/>
    <mergeCell ref="Q3:Q5"/>
    <mergeCell ref="Q6:Q8"/>
    <mergeCell ref="Q9:Q11"/>
    <mergeCell ref="AA51:AA53"/>
    <mergeCell ref="AA39:AA41"/>
    <mergeCell ref="AA42:AA44"/>
    <mergeCell ref="AA45:AA47"/>
    <mergeCell ref="AA21:AA23"/>
    <mergeCell ref="AA24:AA26"/>
    <mergeCell ref="AA27:AA29"/>
    <mergeCell ref="Q45:Q47"/>
    <mergeCell ref="Q30:Q32"/>
    <mergeCell ref="Q36:Q38"/>
    <mergeCell ref="Q12:Q14"/>
    <mergeCell ref="Q27:Q29"/>
    <mergeCell ref="Q15:Q17"/>
    <mergeCell ref="Q18:Q20"/>
    <mergeCell ref="Q21:Q23"/>
    <mergeCell ref="Q42:Q44"/>
    <mergeCell ref="Q33:Q35"/>
    <mergeCell ref="K3:K5"/>
    <mergeCell ref="K6:K8"/>
    <mergeCell ref="K15:K17"/>
    <mergeCell ref="Q39:Q41"/>
    <mergeCell ref="Q24:Q26"/>
    <mergeCell ref="K9:K11"/>
    <mergeCell ref="K21:K23"/>
    <mergeCell ref="K27:K29"/>
    <mergeCell ref="K24:K26"/>
    <mergeCell ref="K12:K14"/>
    <mergeCell ref="K36:K38"/>
    <mergeCell ref="K18:K20"/>
    <mergeCell ref="K48:K50"/>
    <mergeCell ref="K39:K41"/>
    <mergeCell ref="K30:K32"/>
    <mergeCell ref="K45:K47"/>
    <mergeCell ref="K33:K35"/>
    <mergeCell ref="K54:K56"/>
    <mergeCell ref="K51:K53"/>
    <mergeCell ref="K42:K44"/>
    <mergeCell ref="E3:E5"/>
    <mergeCell ref="E6:E8"/>
    <mergeCell ref="E12:E14"/>
    <mergeCell ref="E21:E23"/>
    <mergeCell ref="E9:E11"/>
    <mergeCell ref="E30:E32"/>
    <mergeCell ref="E24:E26"/>
    <mergeCell ref="E42:E44"/>
    <mergeCell ref="E27:E29"/>
    <mergeCell ref="E15:E17"/>
    <mergeCell ref="E36:E38"/>
    <mergeCell ref="E33:E35"/>
    <mergeCell ref="E39:E41"/>
    <mergeCell ref="E18:E20"/>
  </mergeCells>
  <printOptions/>
  <pageMargins left="0.2755905511811024" right="0.2362204724409449" top="0.9448818897637796" bottom="0.8267716535433072" header="0.3937007874015748" footer="0.5905511811023623"/>
  <pageSetup horizontalDpi="600" verticalDpi="600" orientation="portrait" paperSize="9" r:id="rId1"/>
  <headerFooter alignWithMargins="0">
    <oddHeader>&amp;C&amp;14Statistiques France Jeunes 2011
Résultats par ligue</oddHeader>
    <oddFooter>&amp;CPatrice Delabrouille  CTN Badminton</oddFooter>
  </headerFooter>
  <ignoredErrors>
    <ignoredError sqref="BH21 BH16 BH13 BC39" formula="1"/>
    <ignoredError sqref="E3 E6:E8 E39:E41 E36:E38 E21:E23 E30:E32 E12:E14 E9:E11 E15:E20 E33:E35 E24:E29 E42:E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K219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3.421875" style="0" customWidth="1"/>
  </cols>
  <sheetData>
    <row r="1" spans="3:9" ht="13.5" thickBot="1">
      <c r="C1" s="179">
        <v>2011</v>
      </c>
      <c r="D1" s="180"/>
      <c r="E1" s="180"/>
      <c r="F1" s="180"/>
      <c r="G1" s="180"/>
      <c r="H1" s="180"/>
      <c r="I1" s="181"/>
    </row>
    <row r="2" spans="3:9" ht="12.75">
      <c r="C2" s="158" t="s">
        <v>59</v>
      </c>
      <c r="D2" s="159"/>
      <c r="E2" s="160"/>
      <c r="F2" s="158" t="s">
        <v>63</v>
      </c>
      <c r="G2" s="159"/>
      <c r="H2" s="159"/>
      <c r="I2" s="160"/>
    </row>
    <row r="3" spans="2:9" ht="12.75">
      <c r="B3" s="66"/>
      <c r="C3" s="76" t="s">
        <v>60</v>
      </c>
      <c r="D3" s="67" t="s">
        <v>61</v>
      </c>
      <c r="E3" s="77" t="s">
        <v>62</v>
      </c>
      <c r="F3" s="76" t="s">
        <v>60</v>
      </c>
      <c r="G3" s="67" t="s">
        <v>64</v>
      </c>
      <c r="H3" s="67" t="s">
        <v>65</v>
      </c>
      <c r="I3" s="83" t="s">
        <v>66</v>
      </c>
    </row>
    <row r="4" spans="1:9" ht="12.75">
      <c r="A4">
        <v>1</v>
      </c>
      <c r="B4" s="93" t="s">
        <v>12</v>
      </c>
      <c r="C4" s="94">
        <v>36</v>
      </c>
      <c r="D4" s="95">
        <v>18</v>
      </c>
      <c r="E4" s="96">
        <v>18</v>
      </c>
      <c r="F4" s="97">
        <f aca="true" t="shared" si="0" ref="F4:F22">SUM(G4:I4)</f>
        <v>80</v>
      </c>
      <c r="G4" s="95">
        <v>33</v>
      </c>
      <c r="H4" s="95">
        <v>27</v>
      </c>
      <c r="I4" s="96">
        <v>20</v>
      </c>
    </row>
    <row r="5" spans="1:9" ht="12.75">
      <c r="A5">
        <v>2</v>
      </c>
      <c r="B5" s="93" t="s">
        <v>14</v>
      </c>
      <c r="C5" s="94">
        <v>33</v>
      </c>
      <c r="D5" s="95">
        <v>14</v>
      </c>
      <c r="E5" s="96">
        <v>19</v>
      </c>
      <c r="F5" s="97">
        <f t="shared" si="0"/>
        <v>56</v>
      </c>
      <c r="G5" s="95">
        <v>16</v>
      </c>
      <c r="H5" s="95">
        <v>31</v>
      </c>
      <c r="I5" s="96">
        <v>9</v>
      </c>
    </row>
    <row r="6" spans="1:9" ht="12.75">
      <c r="A6">
        <v>3</v>
      </c>
      <c r="B6" s="93" t="s">
        <v>55</v>
      </c>
      <c r="C6" s="94">
        <v>24</v>
      </c>
      <c r="D6" s="95">
        <v>12</v>
      </c>
      <c r="E6" s="96">
        <v>12</v>
      </c>
      <c r="F6" s="97">
        <f t="shared" si="0"/>
        <v>49</v>
      </c>
      <c r="G6" s="95">
        <v>17</v>
      </c>
      <c r="H6" s="95">
        <v>23</v>
      </c>
      <c r="I6" s="96">
        <v>9</v>
      </c>
    </row>
    <row r="7" spans="1:9" ht="12.75">
      <c r="A7">
        <v>4</v>
      </c>
      <c r="B7" s="98" t="s">
        <v>51</v>
      </c>
      <c r="C7" s="97">
        <v>20</v>
      </c>
      <c r="D7" s="99">
        <v>10</v>
      </c>
      <c r="E7" s="100">
        <v>10</v>
      </c>
      <c r="F7" s="97">
        <f t="shared" si="0"/>
        <v>46</v>
      </c>
      <c r="G7" s="99">
        <v>18</v>
      </c>
      <c r="H7" s="99">
        <v>19</v>
      </c>
      <c r="I7" s="100">
        <v>9</v>
      </c>
    </row>
    <row r="8" spans="1:9" s="66" customFormat="1" ht="12.75">
      <c r="A8">
        <v>5</v>
      </c>
      <c r="B8" s="93" t="s">
        <v>18</v>
      </c>
      <c r="C8" s="94">
        <v>19</v>
      </c>
      <c r="D8" s="95">
        <v>12</v>
      </c>
      <c r="E8" s="96">
        <v>7</v>
      </c>
      <c r="F8" s="97">
        <f t="shared" si="0"/>
        <v>42</v>
      </c>
      <c r="G8" s="95">
        <v>14</v>
      </c>
      <c r="H8" s="95">
        <v>16</v>
      </c>
      <c r="I8" s="96">
        <v>12</v>
      </c>
    </row>
    <row r="9" spans="1:9" ht="12.75">
      <c r="A9">
        <v>6</v>
      </c>
      <c r="B9" s="93" t="s">
        <v>35</v>
      </c>
      <c r="C9" s="94">
        <v>14</v>
      </c>
      <c r="D9" s="95">
        <v>6</v>
      </c>
      <c r="E9" s="96">
        <v>8</v>
      </c>
      <c r="F9" s="97">
        <f t="shared" si="0"/>
        <v>26</v>
      </c>
      <c r="G9" s="95">
        <v>9</v>
      </c>
      <c r="H9" s="95">
        <v>13</v>
      </c>
      <c r="I9" s="96">
        <v>4</v>
      </c>
    </row>
    <row r="10" spans="1:11" ht="12.75">
      <c r="A10">
        <v>7</v>
      </c>
      <c r="B10" s="93" t="s">
        <v>58</v>
      </c>
      <c r="C10" s="94">
        <v>13</v>
      </c>
      <c r="D10" s="95">
        <v>5</v>
      </c>
      <c r="E10" s="96">
        <v>8</v>
      </c>
      <c r="F10" s="97">
        <f t="shared" si="0"/>
        <v>30</v>
      </c>
      <c r="G10" s="95">
        <v>8</v>
      </c>
      <c r="H10" s="95">
        <v>12</v>
      </c>
      <c r="I10" s="96">
        <v>10</v>
      </c>
      <c r="K10" s="91"/>
    </row>
    <row r="11" spans="1:9" ht="12.75">
      <c r="A11">
        <v>8</v>
      </c>
      <c r="B11" s="93" t="s">
        <v>15</v>
      </c>
      <c r="C11" s="94">
        <v>12</v>
      </c>
      <c r="D11" s="95">
        <v>5</v>
      </c>
      <c r="E11" s="96">
        <v>7</v>
      </c>
      <c r="F11" s="97">
        <f t="shared" si="0"/>
        <v>23</v>
      </c>
      <c r="G11" s="95">
        <v>10</v>
      </c>
      <c r="H11" s="95">
        <v>11</v>
      </c>
      <c r="I11" s="96">
        <v>2</v>
      </c>
    </row>
    <row r="12" spans="1:9" ht="12.75">
      <c r="A12">
        <v>9</v>
      </c>
      <c r="B12" s="93" t="s">
        <v>10</v>
      </c>
      <c r="C12" s="94">
        <v>11</v>
      </c>
      <c r="D12" s="95">
        <v>7</v>
      </c>
      <c r="E12" s="96">
        <v>4</v>
      </c>
      <c r="F12" s="97">
        <f t="shared" si="0"/>
        <v>20</v>
      </c>
      <c r="G12" s="95">
        <v>9</v>
      </c>
      <c r="H12" s="95">
        <v>8</v>
      </c>
      <c r="I12" s="96">
        <v>3</v>
      </c>
    </row>
    <row r="13" spans="1:9" ht="12.75">
      <c r="A13">
        <v>10</v>
      </c>
      <c r="B13" s="93" t="s">
        <v>11</v>
      </c>
      <c r="C13" s="94">
        <v>11</v>
      </c>
      <c r="D13" s="95">
        <v>6</v>
      </c>
      <c r="E13" s="96">
        <v>5</v>
      </c>
      <c r="F13" s="97">
        <f t="shared" si="0"/>
        <v>16</v>
      </c>
      <c r="G13" s="95">
        <v>4</v>
      </c>
      <c r="H13" s="95">
        <v>9</v>
      </c>
      <c r="I13" s="96">
        <v>3</v>
      </c>
    </row>
    <row r="14" spans="1:9" ht="12.75">
      <c r="A14">
        <v>11</v>
      </c>
      <c r="B14" s="93" t="s">
        <v>13</v>
      </c>
      <c r="C14" s="94">
        <v>8</v>
      </c>
      <c r="D14" s="95">
        <v>4</v>
      </c>
      <c r="E14" s="96">
        <v>4</v>
      </c>
      <c r="F14" s="97">
        <f t="shared" si="0"/>
        <v>17</v>
      </c>
      <c r="G14" s="95">
        <v>7</v>
      </c>
      <c r="H14" s="95">
        <v>5</v>
      </c>
      <c r="I14" s="96">
        <v>5</v>
      </c>
    </row>
    <row r="15" spans="1:9" ht="12.75">
      <c r="A15">
        <v>12</v>
      </c>
      <c r="B15" s="93" t="s">
        <v>17</v>
      </c>
      <c r="C15" s="94">
        <v>7</v>
      </c>
      <c r="D15" s="95">
        <v>3</v>
      </c>
      <c r="E15" s="96">
        <v>4</v>
      </c>
      <c r="F15" s="97">
        <f t="shared" si="0"/>
        <v>13</v>
      </c>
      <c r="G15" s="95">
        <v>4</v>
      </c>
      <c r="H15" s="95">
        <v>5</v>
      </c>
      <c r="I15" s="96">
        <v>4</v>
      </c>
    </row>
    <row r="16" spans="1:9" ht="12.75">
      <c r="A16">
        <v>13</v>
      </c>
      <c r="B16" s="93" t="s">
        <v>52</v>
      </c>
      <c r="C16" s="94">
        <v>5</v>
      </c>
      <c r="D16" s="95">
        <v>4</v>
      </c>
      <c r="E16" s="96">
        <v>1</v>
      </c>
      <c r="F16" s="97">
        <f t="shared" si="0"/>
        <v>12</v>
      </c>
      <c r="G16" s="95">
        <v>4</v>
      </c>
      <c r="H16" s="95">
        <v>5</v>
      </c>
      <c r="I16" s="96">
        <v>3</v>
      </c>
    </row>
    <row r="17" spans="1:9" ht="12.75">
      <c r="A17">
        <v>14</v>
      </c>
      <c r="B17" s="75" t="s">
        <v>53</v>
      </c>
      <c r="C17" s="78">
        <v>2</v>
      </c>
      <c r="D17" s="1">
        <v>2</v>
      </c>
      <c r="E17" s="79"/>
      <c r="F17" s="97">
        <f t="shared" si="0"/>
        <v>5</v>
      </c>
      <c r="G17" s="1">
        <v>2</v>
      </c>
      <c r="H17" s="1">
        <v>2</v>
      </c>
      <c r="I17" s="79">
        <v>1</v>
      </c>
    </row>
    <row r="18" spans="1:9" ht="12.75">
      <c r="A18">
        <v>15</v>
      </c>
      <c r="B18" s="93" t="s">
        <v>57</v>
      </c>
      <c r="C18" s="94">
        <v>2</v>
      </c>
      <c r="D18" s="95">
        <v>1</v>
      </c>
      <c r="E18" s="96">
        <v>1</v>
      </c>
      <c r="F18" s="97">
        <f t="shared" si="0"/>
        <v>3</v>
      </c>
      <c r="G18" s="95">
        <v>1</v>
      </c>
      <c r="H18" s="95">
        <v>2</v>
      </c>
      <c r="I18" s="96"/>
    </row>
    <row r="19" spans="1:9" ht="12.75">
      <c r="A19">
        <v>16</v>
      </c>
      <c r="B19" s="93" t="s">
        <v>38</v>
      </c>
      <c r="C19" s="94">
        <v>1</v>
      </c>
      <c r="D19" s="95"/>
      <c r="E19" s="96">
        <v>1</v>
      </c>
      <c r="F19" s="97">
        <f t="shared" si="0"/>
        <v>3</v>
      </c>
      <c r="G19" s="95">
        <v>1</v>
      </c>
      <c r="H19" s="95">
        <v>1</v>
      </c>
      <c r="I19" s="96">
        <v>1</v>
      </c>
    </row>
    <row r="20" spans="1:9" ht="12.75">
      <c r="A20">
        <v>17</v>
      </c>
      <c r="B20" s="93" t="s">
        <v>16</v>
      </c>
      <c r="C20" s="94">
        <v>1</v>
      </c>
      <c r="D20" s="95"/>
      <c r="E20" s="96">
        <v>1</v>
      </c>
      <c r="F20" s="97">
        <f t="shared" si="0"/>
        <v>3</v>
      </c>
      <c r="G20" s="95">
        <v>1</v>
      </c>
      <c r="H20" s="95">
        <v>1</v>
      </c>
      <c r="I20" s="96">
        <v>1</v>
      </c>
    </row>
    <row r="21" spans="1:9" ht="12.75">
      <c r="A21">
        <v>18</v>
      </c>
      <c r="B21" s="93" t="s">
        <v>44</v>
      </c>
      <c r="C21" s="94">
        <v>1</v>
      </c>
      <c r="D21" s="95">
        <v>1</v>
      </c>
      <c r="E21" s="96"/>
      <c r="F21" s="97">
        <f t="shared" si="0"/>
        <v>2</v>
      </c>
      <c r="G21" s="95">
        <v>1</v>
      </c>
      <c r="H21" s="95">
        <v>1</v>
      </c>
      <c r="I21" s="96"/>
    </row>
    <row r="22" spans="1:9" ht="13.5" thickBot="1">
      <c r="A22">
        <v>19</v>
      </c>
      <c r="B22" s="75" t="s">
        <v>78</v>
      </c>
      <c r="C22" s="80">
        <v>1</v>
      </c>
      <c r="D22" s="81"/>
      <c r="E22" s="82">
        <v>1</v>
      </c>
      <c r="F22" s="117">
        <f t="shared" si="0"/>
        <v>2</v>
      </c>
      <c r="G22" s="81">
        <v>1</v>
      </c>
      <c r="H22" s="81">
        <v>1</v>
      </c>
      <c r="I22" s="82"/>
    </row>
    <row r="25" ht="13.5" thickBot="1"/>
    <row r="26" spans="3:9" ht="13.5" thickBot="1">
      <c r="C26" s="173">
        <v>2010</v>
      </c>
      <c r="D26" s="174"/>
      <c r="E26" s="174"/>
      <c r="F26" s="174"/>
      <c r="G26" s="174"/>
      <c r="H26" s="174"/>
      <c r="I26" s="175"/>
    </row>
    <row r="27" spans="3:9" ht="12.75">
      <c r="C27" s="158" t="s">
        <v>59</v>
      </c>
      <c r="D27" s="159"/>
      <c r="E27" s="160"/>
      <c r="F27" s="158" t="s">
        <v>63</v>
      </c>
      <c r="G27" s="159"/>
      <c r="H27" s="159"/>
      <c r="I27" s="160"/>
    </row>
    <row r="28" spans="2:9" ht="12.75">
      <c r="B28" s="66"/>
      <c r="C28" s="76" t="s">
        <v>60</v>
      </c>
      <c r="D28" s="67" t="s">
        <v>61</v>
      </c>
      <c r="E28" s="77" t="s">
        <v>62</v>
      </c>
      <c r="F28" s="76" t="s">
        <v>60</v>
      </c>
      <c r="G28" s="67" t="s">
        <v>64</v>
      </c>
      <c r="H28" s="67" t="s">
        <v>65</v>
      </c>
      <c r="I28" s="83" t="s">
        <v>66</v>
      </c>
    </row>
    <row r="29" spans="1:9" ht="12.75">
      <c r="A29">
        <v>1</v>
      </c>
      <c r="B29" s="93" t="s">
        <v>12</v>
      </c>
      <c r="C29" s="94">
        <v>38</v>
      </c>
      <c r="D29" s="95">
        <v>19</v>
      </c>
      <c r="E29" s="96">
        <v>19</v>
      </c>
      <c r="F29" s="97">
        <f aca="true" t="shared" si="1" ref="F29:F46">SUM(G29:I29)</f>
        <v>82</v>
      </c>
      <c r="G29" s="95">
        <v>31</v>
      </c>
      <c r="H29" s="95">
        <v>29</v>
      </c>
      <c r="I29" s="96">
        <v>22</v>
      </c>
    </row>
    <row r="30" spans="1:9" ht="12.75">
      <c r="A30">
        <v>2</v>
      </c>
      <c r="B30" s="93" t="s">
        <v>14</v>
      </c>
      <c r="C30" s="94">
        <v>30</v>
      </c>
      <c r="D30" s="95">
        <v>12</v>
      </c>
      <c r="E30" s="96">
        <v>18</v>
      </c>
      <c r="F30" s="97">
        <f t="shared" si="1"/>
        <v>65</v>
      </c>
      <c r="G30" s="95">
        <v>19</v>
      </c>
      <c r="H30" s="95">
        <v>29</v>
      </c>
      <c r="I30" s="96">
        <v>17</v>
      </c>
    </row>
    <row r="31" spans="1:9" ht="12.75">
      <c r="A31">
        <v>3</v>
      </c>
      <c r="B31" s="93" t="s">
        <v>55</v>
      </c>
      <c r="C31" s="94">
        <v>24</v>
      </c>
      <c r="D31" s="95">
        <v>13</v>
      </c>
      <c r="E31" s="96">
        <v>11</v>
      </c>
      <c r="F31" s="97">
        <f t="shared" si="1"/>
        <v>44</v>
      </c>
      <c r="G31" s="95">
        <v>13</v>
      </c>
      <c r="H31" s="95">
        <v>22</v>
      </c>
      <c r="I31" s="96">
        <v>9</v>
      </c>
    </row>
    <row r="32" spans="1:9" ht="12.75">
      <c r="A32">
        <v>4</v>
      </c>
      <c r="B32" s="98" t="s">
        <v>51</v>
      </c>
      <c r="C32" s="97">
        <v>20</v>
      </c>
      <c r="D32" s="99">
        <v>9</v>
      </c>
      <c r="E32" s="100">
        <v>11</v>
      </c>
      <c r="F32" s="97">
        <f t="shared" si="1"/>
        <v>44</v>
      </c>
      <c r="G32" s="99">
        <v>15</v>
      </c>
      <c r="H32" s="99">
        <v>19</v>
      </c>
      <c r="I32" s="100">
        <v>10</v>
      </c>
    </row>
    <row r="33" spans="1:9" s="66" customFormat="1" ht="12.75">
      <c r="A33">
        <v>5</v>
      </c>
      <c r="B33" s="93" t="s">
        <v>58</v>
      </c>
      <c r="C33" s="94">
        <v>15</v>
      </c>
      <c r="D33" s="95">
        <v>9</v>
      </c>
      <c r="E33" s="96">
        <v>6</v>
      </c>
      <c r="F33" s="97">
        <f t="shared" si="1"/>
        <v>27</v>
      </c>
      <c r="G33" s="95">
        <v>9</v>
      </c>
      <c r="H33" s="95">
        <v>13</v>
      </c>
      <c r="I33" s="96">
        <v>5</v>
      </c>
    </row>
    <row r="34" spans="1:9" ht="12.75">
      <c r="A34">
        <v>6</v>
      </c>
      <c r="B34" s="93" t="s">
        <v>35</v>
      </c>
      <c r="C34" s="94">
        <v>11</v>
      </c>
      <c r="D34" s="95">
        <v>3</v>
      </c>
      <c r="E34" s="96">
        <v>8</v>
      </c>
      <c r="F34" s="97">
        <f t="shared" si="1"/>
        <v>24</v>
      </c>
      <c r="G34" s="95">
        <v>10</v>
      </c>
      <c r="H34" s="95">
        <v>9</v>
      </c>
      <c r="I34" s="96">
        <v>5</v>
      </c>
    </row>
    <row r="35" spans="1:9" ht="12.75">
      <c r="A35">
        <v>7</v>
      </c>
      <c r="B35" s="93" t="s">
        <v>18</v>
      </c>
      <c r="C35" s="94">
        <v>12</v>
      </c>
      <c r="D35" s="95">
        <v>8</v>
      </c>
      <c r="E35" s="96">
        <v>4</v>
      </c>
      <c r="F35" s="97">
        <f t="shared" si="1"/>
        <v>23</v>
      </c>
      <c r="G35" s="95">
        <v>7</v>
      </c>
      <c r="H35" s="95">
        <v>11</v>
      </c>
      <c r="I35" s="96">
        <v>5</v>
      </c>
    </row>
    <row r="36" spans="1:9" ht="12.75">
      <c r="A36">
        <v>8</v>
      </c>
      <c r="B36" s="93" t="s">
        <v>11</v>
      </c>
      <c r="C36" s="94">
        <v>13</v>
      </c>
      <c r="D36" s="95">
        <v>4</v>
      </c>
      <c r="E36" s="96">
        <v>9</v>
      </c>
      <c r="F36" s="97">
        <f t="shared" si="1"/>
        <v>21</v>
      </c>
      <c r="G36" s="95">
        <v>7</v>
      </c>
      <c r="H36" s="95">
        <v>11</v>
      </c>
      <c r="I36" s="96">
        <v>3</v>
      </c>
    </row>
    <row r="37" spans="1:9" ht="12.75">
      <c r="A37">
        <v>9</v>
      </c>
      <c r="B37" s="93" t="s">
        <v>10</v>
      </c>
      <c r="C37" s="94">
        <v>12</v>
      </c>
      <c r="D37" s="95">
        <v>9</v>
      </c>
      <c r="E37" s="96">
        <v>3</v>
      </c>
      <c r="F37" s="97">
        <f t="shared" si="1"/>
        <v>20</v>
      </c>
      <c r="G37" s="95">
        <v>7</v>
      </c>
      <c r="H37" s="95">
        <v>10</v>
      </c>
      <c r="I37" s="96">
        <v>3</v>
      </c>
    </row>
    <row r="38" spans="1:9" ht="12.75">
      <c r="A38">
        <v>10</v>
      </c>
      <c r="B38" s="93" t="s">
        <v>13</v>
      </c>
      <c r="C38" s="94">
        <v>10</v>
      </c>
      <c r="D38" s="95">
        <v>4</v>
      </c>
      <c r="E38" s="96">
        <v>6</v>
      </c>
      <c r="F38" s="97">
        <f t="shared" si="1"/>
        <v>20</v>
      </c>
      <c r="G38" s="95">
        <v>7</v>
      </c>
      <c r="H38" s="95">
        <v>10</v>
      </c>
      <c r="I38" s="96">
        <v>3</v>
      </c>
    </row>
    <row r="39" spans="1:9" ht="12.75">
      <c r="A39">
        <v>11</v>
      </c>
      <c r="B39" s="93" t="s">
        <v>15</v>
      </c>
      <c r="C39" s="94">
        <v>11</v>
      </c>
      <c r="D39" s="95">
        <v>6</v>
      </c>
      <c r="E39" s="96">
        <v>5</v>
      </c>
      <c r="F39" s="97">
        <f t="shared" si="1"/>
        <v>17</v>
      </c>
      <c r="G39" s="95">
        <v>8</v>
      </c>
      <c r="H39" s="95">
        <v>7</v>
      </c>
      <c r="I39" s="96">
        <v>2</v>
      </c>
    </row>
    <row r="40" spans="1:9" ht="12.75">
      <c r="A40">
        <v>12</v>
      </c>
      <c r="B40" s="93" t="s">
        <v>17</v>
      </c>
      <c r="C40" s="94">
        <v>8</v>
      </c>
      <c r="D40" s="95">
        <v>3</v>
      </c>
      <c r="E40" s="96">
        <v>5</v>
      </c>
      <c r="F40" s="97">
        <f t="shared" si="1"/>
        <v>15</v>
      </c>
      <c r="G40" s="95">
        <v>6</v>
      </c>
      <c r="H40" s="95">
        <v>6</v>
      </c>
      <c r="I40" s="96">
        <v>3</v>
      </c>
    </row>
    <row r="41" spans="1:9" ht="12.75">
      <c r="A41">
        <v>13</v>
      </c>
      <c r="B41" s="93" t="s">
        <v>52</v>
      </c>
      <c r="C41" s="94">
        <v>4</v>
      </c>
      <c r="D41" s="95">
        <v>3</v>
      </c>
      <c r="E41" s="96">
        <v>1</v>
      </c>
      <c r="F41" s="97">
        <f t="shared" si="1"/>
        <v>10</v>
      </c>
      <c r="G41" s="95">
        <v>4</v>
      </c>
      <c r="H41" s="95">
        <v>3</v>
      </c>
      <c r="I41" s="96">
        <v>3</v>
      </c>
    </row>
    <row r="42" spans="1:9" ht="12.75">
      <c r="A42">
        <v>14</v>
      </c>
      <c r="B42" s="75" t="s">
        <v>53</v>
      </c>
      <c r="C42" s="78">
        <v>6</v>
      </c>
      <c r="D42" s="1">
        <v>5</v>
      </c>
      <c r="E42" s="79">
        <v>1</v>
      </c>
      <c r="F42" s="97">
        <f t="shared" si="1"/>
        <v>10</v>
      </c>
      <c r="G42" s="1">
        <v>5</v>
      </c>
      <c r="H42" s="1">
        <v>4</v>
      </c>
      <c r="I42" s="79">
        <v>1</v>
      </c>
    </row>
    <row r="43" spans="1:9" ht="12.75">
      <c r="A43">
        <v>15</v>
      </c>
      <c r="B43" s="93" t="s">
        <v>38</v>
      </c>
      <c r="C43" s="94">
        <v>4</v>
      </c>
      <c r="D43" s="95">
        <v>3</v>
      </c>
      <c r="E43" s="96">
        <v>1</v>
      </c>
      <c r="F43" s="97">
        <f t="shared" si="1"/>
        <v>7</v>
      </c>
      <c r="G43" s="95">
        <v>2</v>
      </c>
      <c r="H43" s="95">
        <v>3</v>
      </c>
      <c r="I43" s="96">
        <v>2</v>
      </c>
    </row>
    <row r="44" spans="1:9" ht="12.75">
      <c r="A44">
        <v>16</v>
      </c>
      <c r="B44" s="93" t="s">
        <v>57</v>
      </c>
      <c r="C44" s="94">
        <v>4</v>
      </c>
      <c r="D44" s="95">
        <v>3</v>
      </c>
      <c r="E44" s="96">
        <v>1</v>
      </c>
      <c r="F44" s="97">
        <f t="shared" si="1"/>
        <v>6</v>
      </c>
      <c r="G44" s="95">
        <v>4</v>
      </c>
      <c r="H44" s="95">
        <v>2</v>
      </c>
      <c r="I44" s="96"/>
    </row>
    <row r="45" spans="1:9" ht="12.75">
      <c r="A45">
        <v>17</v>
      </c>
      <c r="B45" s="93" t="s">
        <v>44</v>
      </c>
      <c r="C45" s="94">
        <v>5</v>
      </c>
      <c r="D45" s="95">
        <v>4</v>
      </c>
      <c r="E45" s="96">
        <v>1</v>
      </c>
      <c r="F45" s="97">
        <f t="shared" si="1"/>
        <v>6</v>
      </c>
      <c r="G45" s="95">
        <v>4</v>
      </c>
      <c r="H45" s="95">
        <v>1</v>
      </c>
      <c r="I45" s="96">
        <v>1</v>
      </c>
    </row>
    <row r="46" spans="1:9" ht="12.75">
      <c r="A46">
        <v>18</v>
      </c>
      <c r="B46" s="93" t="s">
        <v>16</v>
      </c>
      <c r="C46" s="94">
        <v>3</v>
      </c>
      <c r="D46" s="95">
        <v>1</v>
      </c>
      <c r="E46" s="96">
        <v>2</v>
      </c>
      <c r="F46" s="97">
        <f t="shared" si="1"/>
        <v>6</v>
      </c>
      <c r="G46" s="95">
        <v>1</v>
      </c>
      <c r="H46" s="95">
        <v>3</v>
      </c>
      <c r="I46" s="96">
        <v>2</v>
      </c>
    </row>
    <row r="47" spans="1:9" ht="13.5" thickBot="1">
      <c r="A47">
        <v>19</v>
      </c>
      <c r="B47" s="75" t="s">
        <v>78</v>
      </c>
      <c r="C47" s="80">
        <v>1</v>
      </c>
      <c r="D47" s="81">
        <v>1</v>
      </c>
      <c r="E47" s="82"/>
      <c r="F47" s="117">
        <v>1</v>
      </c>
      <c r="G47" s="81">
        <v>1</v>
      </c>
      <c r="H47" s="81"/>
      <c r="I47" s="82"/>
    </row>
    <row r="48" spans="2:9" ht="12.75">
      <c r="B48" s="40"/>
      <c r="C48" s="40"/>
      <c r="D48" s="40"/>
      <c r="E48" s="40"/>
      <c r="F48" s="40"/>
      <c r="G48" s="40"/>
      <c r="H48" s="40"/>
      <c r="I48" s="40"/>
    </row>
    <row r="49" ht="13.5" thickBot="1"/>
    <row r="50" spans="3:9" ht="13.5" thickBot="1">
      <c r="C50" s="182">
        <v>2009</v>
      </c>
      <c r="D50" s="183"/>
      <c r="E50" s="183"/>
      <c r="F50" s="183"/>
      <c r="G50" s="183"/>
      <c r="H50" s="183"/>
      <c r="I50" s="184"/>
    </row>
    <row r="51" spans="3:9" ht="12.75">
      <c r="C51" s="158" t="s">
        <v>59</v>
      </c>
      <c r="D51" s="159"/>
      <c r="E51" s="160"/>
      <c r="F51" s="158" t="s">
        <v>63</v>
      </c>
      <c r="G51" s="159"/>
      <c r="H51" s="159"/>
      <c r="I51" s="160"/>
    </row>
    <row r="52" spans="2:9" ht="12.75">
      <c r="B52" s="66"/>
      <c r="C52" s="76" t="s">
        <v>60</v>
      </c>
      <c r="D52" s="67" t="s">
        <v>61</v>
      </c>
      <c r="E52" s="77" t="s">
        <v>62</v>
      </c>
      <c r="F52" s="76" t="s">
        <v>60</v>
      </c>
      <c r="G52" s="67" t="s">
        <v>64</v>
      </c>
      <c r="H52" s="67" t="s">
        <v>65</v>
      </c>
      <c r="I52" s="83" t="s">
        <v>66</v>
      </c>
    </row>
    <row r="53" spans="1:9" ht="12.75">
      <c r="A53">
        <v>1</v>
      </c>
      <c r="B53" s="93" t="s">
        <v>12</v>
      </c>
      <c r="C53" s="94">
        <v>33</v>
      </c>
      <c r="D53" s="95">
        <v>16</v>
      </c>
      <c r="E53" s="96">
        <v>17</v>
      </c>
      <c r="F53" s="97">
        <f aca="true" t="shared" si="2" ref="F53:F71">SUM(G53:I53)</f>
        <v>59</v>
      </c>
      <c r="G53" s="95">
        <v>21</v>
      </c>
      <c r="H53" s="95">
        <v>28</v>
      </c>
      <c r="I53" s="96">
        <v>10</v>
      </c>
    </row>
    <row r="54" spans="1:9" ht="12.75">
      <c r="A54">
        <v>2</v>
      </c>
      <c r="B54" s="93" t="s">
        <v>14</v>
      </c>
      <c r="C54" s="94">
        <v>30</v>
      </c>
      <c r="D54" s="95">
        <v>13</v>
      </c>
      <c r="E54" s="96">
        <v>17</v>
      </c>
      <c r="F54" s="97">
        <f t="shared" si="2"/>
        <v>59</v>
      </c>
      <c r="G54" s="95">
        <v>19</v>
      </c>
      <c r="H54" s="95">
        <v>26</v>
      </c>
      <c r="I54" s="96">
        <v>14</v>
      </c>
    </row>
    <row r="55" spans="1:9" ht="12.75">
      <c r="A55">
        <v>3</v>
      </c>
      <c r="B55" s="93" t="s">
        <v>55</v>
      </c>
      <c r="C55" s="94">
        <v>19</v>
      </c>
      <c r="D55" s="95">
        <v>9</v>
      </c>
      <c r="E55" s="96">
        <v>10</v>
      </c>
      <c r="F55" s="97">
        <f t="shared" si="2"/>
        <v>44</v>
      </c>
      <c r="G55" s="95">
        <v>16</v>
      </c>
      <c r="H55" s="95">
        <v>18</v>
      </c>
      <c r="I55" s="96">
        <v>10</v>
      </c>
    </row>
    <row r="56" spans="1:9" ht="12.75">
      <c r="A56">
        <v>4</v>
      </c>
      <c r="B56" s="93" t="s">
        <v>10</v>
      </c>
      <c r="C56" s="94">
        <v>20</v>
      </c>
      <c r="D56" s="95">
        <v>12</v>
      </c>
      <c r="E56" s="96">
        <v>8</v>
      </c>
      <c r="F56" s="97">
        <f t="shared" si="2"/>
        <v>35</v>
      </c>
      <c r="G56" s="95">
        <v>12</v>
      </c>
      <c r="H56" s="95">
        <v>15</v>
      </c>
      <c r="I56" s="96">
        <v>8</v>
      </c>
    </row>
    <row r="57" spans="1:9" ht="12.75">
      <c r="A57">
        <v>5</v>
      </c>
      <c r="B57" s="93" t="s">
        <v>18</v>
      </c>
      <c r="C57" s="94">
        <v>15</v>
      </c>
      <c r="D57" s="95">
        <v>9</v>
      </c>
      <c r="E57" s="96">
        <v>6</v>
      </c>
      <c r="F57" s="97">
        <f t="shared" si="2"/>
        <v>33</v>
      </c>
      <c r="G57" s="95">
        <v>11</v>
      </c>
      <c r="H57" s="95">
        <v>13</v>
      </c>
      <c r="I57" s="96">
        <v>9</v>
      </c>
    </row>
    <row r="58" spans="1:9" ht="12.75">
      <c r="A58">
        <v>6</v>
      </c>
      <c r="B58" s="98" t="s">
        <v>51</v>
      </c>
      <c r="C58" s="97">
        <v>16</v>
      </c>
      <c r="D58" s="99">
        <v>7</v>
      </c>
      <c r="E58" s="100">
        <v>9</v>
      </c>
      <c r="F58" s="97">
        <f t="shared" si="2"/>
        <v>31</v>
      </c>
      <c r="G58" s="99">
        <v>10</v>
      </c>
      <c r="H58" s="99">
        <v>14</v>
      </c>
      <c r="I58" s="100">
        <v>7</v>
      </c>
    </row>
    <row r="59" spans="1:9" ht="12.75">
      <c r="A59">
        <v>7</v>
      </c>
      <c r="B59" s="93" t="s">
        <v>13</v>
      </c>
      <c r="C59" s="94">
        <v>20</v>
      </c>
      <c r="D59" s="95">
        <v>15</v>
      </c>
      <c r="E59" s="96">
        <v>5</v>
      </c>
      <c r="F59" s="97">
        <f t="shared" si="2"/>
        <v>31</v>
      </c>
      <c r="G59" s="95">
        <v>11</v>
      </c>
      <c r="H59" s="95">
        <v>16</v>
      </c>
      <c r="I59" s="96">
        <v>4</v>
      </c>
    </row>
    <row r="60" spans="1:9" ht="12.75">
      <c r="A60">
        <v>8</v>
      </c>
      <c r="B60" s="93" t="s">
        <v>35</v>
      </c>
      <c r="C60" s="94">
        <v>15</v>
      </c>
      <c r="D60" s="95">
        <v>6</v>
      </c>
      <c r="E60" s="96">
        <v>9</v>
      </c>
      <c r="F60" s="97">
        <f t="shared" si="2"/>
        <v>29</v>
      </c>
      <c r="G60" s="95">
        <v>11</v>
      </c>
      <c r="H60" s="95">
        <v>13</v>
      </c>
      <c r="I60" s="96">
        <v>5</v>
      </c>
    </row>
    <row r="61" spans="1:9" ht="12.75">
      <c r="A61">
        <v>9</v>
      </c>
      <c r="B61" s="93" t="s">
        <v>58</v>
      </c>
      <c r="C61" s="94">
        <v>12</v>
      </c>
      <c r="D61" s="95">
        <v>7</v>
      </c>
      <c r="E61" s="96">
        <v>5</v>
      </c>
      <c r="F61" s="97">
        <f t="shared" si="2"/>
        <v>25</v>
      </c>
      <c r="G61" s="95">
        <v>10</v>
      </c>
      <c r="H61" s="95">
        <v>10</v>
      </c>
      <c r="I61" s="96">
        <v>5</v>
      </c>
    </row>
    <row r="62" spans="1:9" ht="12.75">
      <c r="A62">
        <v>10</v>
      </c>
      <c r="B62" s="93" t="s">
        <v>11</v>
      </c>
      <c r="C62" s="94">
        <v>12</v>
      </c>
      <c r="D62" s="95">
        <v>6</v>
      </c>
      <c r="E62" s="96">
        <v>6</v>
      </c>
      <c r="F62" s="97">
        <f t="shared" si="2"/>
        <v>22</v>
      </c>
      <c r="G62" s="95">
        <v>9</v>
      </c>
      <c r="H62" s="95">
        <v>9</v>
      </c>
      <c r="I62" s="96">
        <v>4</v>
      </c>
    </row>
    <row r="63" spans="1:9" ht="12.75">
      <c r="A63">
        <v>11</v>
      </c>
      <c r="B63" s="93" t="s">
        <v>17</v>
      </c>
      <c r="C63" s="94">
        <v>9</v>
      </c>
      <c r="D63" s="95">
        <v>3</v>
      </c>
      <c r="E63" s="96">
        <v>6</v>
      </c>
      <c r="F63" s="97">
        <f t="shared" si="2"/>
        <v>20</v>
      </c>
      <c r="G63" s="95">
        <v>8</v>
      </c>
      <c r="H63" s="95">
        <v>8</v>
      </c>
      <c r="I63" s="96">
        <v>4</v>
      </c>
    </row>
    <row r="64" spans="1:9" ht="12.75">
      <c r="A64">
        <v>12</v>
      </c>
      <c r="B64" s="93" t="s">
        <v>15</v>
      </c>
      <c r="C64" s="94">
        <v>8</v>
      </c>
      <c r="D64" s="95">
        <v>4</v>
      </c>
      <c r="E64" s="96">
        <v>4</v>
      </c>
      <c r="F64" s="97">
        <f t="shared" si="2"/>
        <v>14</v>
      </c>
      <c r="G64" s="95">
        <v>6</v>
      </c>
      <c r="H64" s="95">
        <v>4</v>
      </c>
      <c r="I64" s="96">
        <v>4</v>
      </c>
    </row>
    <row r="65" spans="1:9" ht="12.75">
      <c r="A65">
        <v>13</v>
      </c>
      <c r="B65" s="93" t="s">
        <v>52</v>
      </c>
      <c r="C65" s="94">
        <v>6</v>
      </c>
      <c r="D65" s="95">
        <v>3</v>
      </c>
      <c r="E65" s="96">
        <v>3</v>
      </c>
      <c r="F65" s="97">
        <f t="shared" si="2"/>
        <v>14</v>
      </c>
      <c r="G65" s="95">
        <v>6</v>
      </c>
      <c r="H65" s="95">
        <v>6</v>
      </c>
      <c r="I65" s="96">
        <v>2</v>
      </c>
    </row>
    <row r="66" spans="1:9" ht="12.75">
      <c r="A66">
        <v>14</v>
      </c>
      <c r="B66" s="93" t="s">
        <v>38</v>
      </c>
      <c r="C66" s="94">
        <v>7</v>
      </c>
      <c r="D66" s="95">
        <v>4</v>
      </c>
      <c r="E66" s="96">
        <v>3</v>
      </c>
      <c r="F66" s="97">
        <f t="shared" si="2"/>
        <v>14</v>
      </c>
      <c r="G66" s="95">
        <v>3</v>
      </c>
      <c r="H66" s="95">
        <v>6</v>
      </c>
      <c r="I66" s="96">
        <v>5</v>
      </c>
    </row>
    <row r="67" spans="1:9" ht="12.75">
      <c r="A67">
        <v>15</v>
      </c>
      <c r="B67" s="93" t="s">
        <v>57</v>
      </c>
      <c r="C67" s="94">
        <v>3</v>
      </c>
      <c r="D67" s="95">
        <v>1</v>
      </c>
      <c r="E67" s="96">
        <v>2</v>
      </c>
      <c r="F67" s="97">
        <f t="shared" si="2"/>
        <v>7</v>
      </c>
      <c r="G67" s="95">
        <v>3</v>
      </c>
      <c r="H67" s="95">
        <v>2</v>
      </c>
      <c r="I67" s="96">
        <v>2</v>
      </c>
    </row>
    <row r="68" spans="1:9" ht="12.75">
      <c r="A68">
        <v>16</v>
      </c>
      <c r="B68" s="93" t="s">
        <v>44</v>
      </c>
      <c r="C68" s="94">
        <v>3</v>
      </c>
      <c r="D68" s="95">
        <v>3</v>
      </c>
      <c r="E68" s="96"/>
      <c r="F68" s="97">
        <f t="shared" si="2"/>
        <v>4</v>
      </c>
      <c r="G68" s="95">
        <v>3</v>
      </c>
      <c r="H68" s="95">
        <v>1</v>
      </c>
      <c r="I68" s="96"/>
    </row>
    <row r="69" spans="1:9" ht="12.75">
      <c r="A69">
        <v>17</v>
      </c>
      <c r="B69" s="93" t="s">
        <v>16</v>
      </c>
      <c r="C69" s="94">
        <v>1</v>
      </c>
      <c r="D69" s="95"/>
      <c r="E69" s="96">
        <v>1</v>
      </c>
      <c r="F69" s="97">
        <f t="shared" si="2"/>
        <v>3</v>
      </c>
      <c r="G69" s="95">
        <v>1</v>
      </c>
      <c r="H69" s="95">
        <v>1</v>
      </c>
      <c r="I69" s="96">
        <v>1</v>
      </c>
    </row>
    <row r="70" spans="1:9" ht="12.75">
      <c r="A70">
        <v>18</v>
      </c>
      <c r="B70" s="75" t="s">
        <v>53</v>
      </c>
      <c r="C70" s="78">
        <v>2</v>
      </c>
      <c r="D70" s="1">
        <v>1</v>
      </c>
      <c r="E70" s="79">
        <v>1</v>
      </c>
      <c r="F70" s="97">
        <f t="shared" si="2"/>
        <v>3</v>
      </c>
      <c r="G70" s="1">
        <v>1</v>
      </c>
      <c r="H70" s="1"/>
      <c r="I70" s="79">
        <v>2</v>
      </c>
    </row>
    <row r="71" spans="1:9" ht="13.5" thickBot="1">
      <c r="A71">
        <v>19</v>
      </c>
      <c r="B71" s="93" t="s">
        <v>56</v>
      </c>
      <c r="C71" s="118">
        <v>1</v>
      </c>
      <c r="D71" s="119"/>
      <c r="E71" s="120">
        <v>1</v>
      </c>
      <c r="F71" s="117">
        <f t="shared" si="2"/>
        <v>1</v>
      </c>
      <c r="G71" s="119">
        <v>1</v>
      </c>
      <c r="H71" s="119"/>
      <c r="I71" s="120"/>
    </row>
    <row r="72" spans="2:9" ht="12.75">
      <c r="B72" s="40"/>
      <c r="C72" s="40"/>
      <c r="D72" s="40"/>
      <c r="E72" s="40"/>
      <c r="F72" s="40"/>
      <c r="G72" s="40"/>
      <c r="H72" s="40"/>
      <c r="I72" s="40"/>
    </row>
    <row r="73" ht="13.5" thickBot="1"/>
    <row r="74" spans="3:9" ht="13.5" thickBot="1">
      <c r="C74" s="167">
        <v>2008</v>
      </c>
      <c r="D74" s="168"/>
      <c r="E74" s="168"/>
      <c r="F74" s="168"/>
      <c r="G74" s="168"/>
      <c r="H74" s="168"/>
      <c r="I74" s="169"/>
    </row>
    <row r="75" spans="3:9" ht="12.75">
      <c r="C75" s="158" t="s">
        <v>59</v>
      </c>
      <c r="D75" s="159"/>
      <c r="E75" s="160"/>
      <c r="F75" s="158" t="s">
        <v>63</v>
      </c>
      <c r="G75" s="159"/>
      <c r="H75" s="159"/>
      <c r="I75" s="160"/>
    </row>
    <row r="76" spans="2:9" ht="12.75">
      <c r="B76" s="66"/>
      <c r="C76" s="76" t="s">
        <v>60</v>
      </c>
      <c r="D76" s="67" t="s">
        <v>61</v>
      </c>
      <c r="E76" s="77" t="s">
        <v>62</v>
      </c>
      <c r="F76" s="76" t="s">
        <v>60</v>
      </c>
      <c r="G76" s="67" t="s">
        <v>64</v>
      </c>
      <c r="H76" s="67" t="s">
        <v>65</v>
      </c>
      <c r="I76" s="83" t="s">
        <v>66</v>
      </c>
    </row>
    <row r="77" spans="1:9" ht="12.75">
      <c r="A77">
        <v>1</v>
      </c>
      <c r="B77" s="93" t="s">
        <v>12</v>
      </c>
      <c r="C77" s="94">
        <v>36</v>
      </c>
      <c r="D77" s="95">
        <v>20</v>
      </c>
      <c r="E77" s="96">
        <v>16</v>
      </c>
      <c r="F77" s="97">
        <f>SUM(G77:I77)</f>
        <v>70</v>
      </c>
      <c r="G77" s="95">
        <v>27</v>
      </c>
      <c r="H77" s="95">
        <v>31</v>
      </c>
      <c r="I77" s="96">
        <v>12</v>
      </c>
    </row>
    <row r="78" spans="1:9" ht="12.75">
      <c r="A78">
        <v>2</v>
      </c>
      <c r="B78" s="93" t="s">
        <v>14</v>
      </c>
      <c r="C78" s="94">
        <v>33</v>
      </c>
      <c r="D78" s="95">
        <v>15</v>
      </c>
      <c r="E78" s="96">
        <v>18</v>
      </c>
      <c r="F78" s="97">
        <f>SUM(G78:I78)</f>
        <v>63</v>
      </c>
      <c r="G78" s="95">
        <v>15</v>
      </c>
      <c r="H78" s="95">
        <v>31</v>
      </c>
      <c r="I78" s="96">
        <v>17</v>
      </c>
    </row>
    <row r="79" spans="1:9" ht="12.75">
      <c r="A79">
        <v>3</v>
      </c>
      <c r="B79" s="93" t="s">
        <v>10</v>
      </c>
      <c r="C79" s="94">
        <v>19</v>
      </c>
      <c r="D79" s="95">
        <v>12</v>
      </c>
      <c r="E79" s="96">
        <v>7</v>
      </c>
      <c r="F79" s="97">
        <f>SUM(G79:I79)</f>
        <v>28</v>
      </c>
      <c r="G79" s="95">
        <v>11</v>
      </c>
      <c r="H79" s="95">
        <v>14</v>
      </c>
      <c r="I79" s="96">
        <v>3</v>
      </c>
    </row>
    <row r="80" spans="1:9" ht="12.75">
      <c r="A80">
        <v>4</v>
      </c>
      <c r="B80" s="98" t="s">
        <v>51</v>
      </c>
      <c r="C80" s="97">
        <v>25</v>
      </c>
      <c r="D80" s="99">
        <v>12</v>
      </c>
      <c r="E80" s="100">
        <v>13</v>
      </c>
      <c r="F80" s="97">
        <f>SUM(G80:I80)</f>
        <v>56</v>
      </c>
      <c r="G80" s="99">
        <v>19</v>
      </c>
      <c r="H80" s="99">
        <v>22</v>
      </c>
      <c r="I80" s="100">
        <v>15</v>
      </c>
    </row>
    <row r="81" spans="1:9" ht="12.75">
      <c r="A81">
        <v>5</v>
      </c>
      <c r="B81" s="93" t="s">
        <v>35</v>
      </c>
      <c r="C81" s="94">
        <v>17</v>
      </c>
      <c r="D81" s="95">
        <v>8</v>
      </c>
      <c r="E81" s="96">
        <v>9</v>
      </c>
      <c r="F81" s="97">
        <f aca="true" t="shared" si="3" ref="F81:F94">SUM(G81:I81)</f>
        <v>30</v>
      </c>
      <c r="G81" s="95">
        <v>11</v>
      </c>
      <c r="H81" s="95">
        <v>11</v>
      </c>
      <c r="I81" s="96">
        <v>8</v>
      </c>
    </row>
    <row r="82" spans="1:9" ht="12.75">
      <c r="A82">
        <v>6</v>
      </c>
      <c r="B82" s="93" t="s">
        <v>55</v>
      </c>
      <c r="C82" s="94">
        <v>16</v>
      </c>
      <c r="D82" s="95">
        <v>7</v>
      </c>
      <c r="E82" s="96">
        <v>12</v>
      </c>
      <c r="F82" s="97">
        <f t="shared" si="3"/>
        <v>34</v>
      </c>
      <c r="G82" s="95">
        <v>14</v>
      </c>
      <c r="H82" s="95">
        <v>12</v>
      </c>
      <c r="I82" s="96">
        <v>8</v>
      </c>
    </row>
    <row r="83" spans="1:9" ht="12.75">
      <c r="A83">
        <v>7</v>
      </c>
      <c r="B83" s="93" t="s">
        <v>58</v>
      </c>
      <c r="C83" s="94">
        <v>12</v>
      </c>
      <c r="D83" s="95">
        <v>4</v>
      </c>
      <c r="E83" s="96">
        <v>8</v>
      </c>
      <c r="F83" s="97">
        <f t="shared" si="3"/>
        <v>22</v>
      </c>
      <c r="G83" s="95">
        <v>9</v>
      </c>
      <c r="H83" s="95">
        <v>11</v>
      </c>
      <c r="I83" s="96">
        <v>2</v>
      </c>
    </row>
    <row r="84" spans="1:9" ht="12.75">
      <c r="A84">
        <v>8</v>
      </c>
      <c r="B84" s="93" t="s">
        <v>18</v>
      </c>
      <c r="C84" s="94">
        <v>9</v>
      </c>
      <c r="D84" s="95">
        <v>5</v>
      </c>
      <c r="E84" s="96">
        <v>4</v>
      </c>
      <c r="F84" s="97">
        <f t="shared" si="3"/>
        <v>18</v>
      </c>
      <c r="G84" s="95">
        <v>7</v>
      </c>
      <c r="H84" s="95">
        <v>8</v>
      </c>
      <c r="I84" s="96">
        <v>3</v>
      </c>
    </row>
    <row r="85" spans="1:9" ht="12.75">
      <c r="A85">
        <v>9</v>
      </c>
      <c r="B85" s="93" t="s">
        <v>13</v>
      </c>
      <c r="C85" s="94">
        <v>16</v>
      </c>
      <c r="D85" s="95">
        <v>10</v>
      </c>
      <c r="E85" s="96">
        <v>6</v>
      </c>
      <c r="F85" s="97">
        <f t="shared" si="3"/>
        <v>29</v>
      </c>
      <c r="G85" s="95">
        <v>8</v>
      </c>
      <c r="H85" s="95">
        <v>13</v>
      </c>
      <c r="I85" s="96">
        <v>8</v>
      </c>
    </row>
    <row r="86" spans="1:9" ht="12.75">
      <c r="A86">
        <v>10</v>
      </c>
      <c r="B86" s="93" t="s">
        <v>17</v>
      </c>
      <c r="C86" s="94">
        <v>10</v>
      </c>
      <c r="D86" s="95">
        <v>5</v>
      </c>
      <c r="E86" s="96">
        <v>5</v>
      </c>
      <c r="F86" s="97">
        <f t="shared" si="3"/>
        <v>18</v>
      </c>
      <c r="G86" s="95">
        <v>8</v>
      </c>
      <c r="H86" s="95">
        <v>6</v>
      </c>
      <c r="I86" s="96">
        <v>4</v>
      </c>
    </row>
    <row r="87" spans="1:9" ht="12.75">
      <c r="A87">
        <v>11</v>
      </c>
      <c r="B87" s="93" t="s">
        <v>11</v>
      </c>
      <c r="C87" s="94">
        <v>13</v>
      </c>
      <c r="D87" s="95">
        <v>6</v>
      </c>
      <c r="E87" s="96">
        <v>7</v>
      </c>
      <c r="F87" s="97">
        <f t="shared" si="3"/>
        <v>22</v>
      </c>
      <c r="G87" s="95">
        <v>10</v>
      </c>
      <c r="H87" s="95">
        <v>10</v>
      </c>
      <c r="I87" s="96">
        <v>2</v>
      </c>
    </row>
    <row r="88" spans="1:9" ht="12.75">
      <c r="A88">
        <v>12</v>
      </c>
      <c r="B88" s="93" t="s">
        <v>15</v>
      </c>
      <c r="C88" s="94">
        <v>5</v>
      </c>
      <c r="D88" s="95">
        <v>3</v>
      </c>
      <c r="E88" s="96">
        <v>2</v>
      </c>
      <c r="F88" s="97">
        <f t="shared" si="3"/>
        <v>7</v>
      </c>
      <c r="G88" s="95">
        <v>4</v>
      </c>
      <c r="H88" s="95">
        <v>2</v>
      </c>
      <c r="I88" s="96">
        <v>1</v>
      </c>
    </row>
    <row r="89" spans="1:9" ht="12.75">
      <c r="A89">
        <v>13</v>
      </c>
      <c r="B89" s="93" t="s">
        <v>52</v>
      </c>
      <c r="C89" s="94">
        <v>11</v>
      </c>
      <c r="D89" s="95">
        <v>5</v>
      </c>
      <c r="E89" s="96">
        <v>6</v>
      </c>
      <c r="F89" s="97">
        <f t="shared" si="3"/>
        <v>19</v>
      </c>
      <c r="G89" s="95">
        <v>7</v>
      </c>
      <c r="H89" s="95">
        <v>7</v>
      </c>
      <c r="I89" s="96">
        <v>5</v>
      </c>
    </row>
    <row r="90" spans="1:9" ht="12.75">
      <c r="A90">
        <v>14</v>
      </c>
      <c r="B90" s="93" t="s">
        <v>44</v>
      </c>
      <c r="C90" s="94">
        <v>7</v>
      </c>
      <c r="D90" s="95">
        <v>5</v>
      </c>
      <c r="E90" s="96">
        <v>2</v>
      </c>
      <c r="F90" s="97">
        <f t="shared" si="3"/>
        <v>11</v>
      </c>
      <c r="G90" s="95">
        <v>3</v>
      </c>
      <c r="H90" s="95">
        <v>5</v>
      </c>
      <c r="I90" s="96">
        <v>3</v>
      </c>
    </row>
    <row r="91" spans="1:9" ht="12.75">
      <c r="A91">
        <v>15</v>
      </c>
      <c r="B91" s="93" t="s">
        <v>16</v>
      </c>
      <c r="C91" s="94">
        <v>1</v>
      </c>
      <c r="D91" s="95">
        <v>0</v>
      </c>
      <c r="E91" s="96">
        <v>1</v>
      </c>
      <c r="F91" s="97">
        <f t="shared" si="3"/>
        <v>1</v>
      </c>
      <c r="G91" s="95">
        <v>1</v>
      </c>
      <c r="H91" s="95">
        <v>0</v>
      </c>
      <c r="I91" s="96">
        <v>0</v>
      </c>
    </row>
    <row r="92" spans="1:9" ht="12.75">
      <c r="A92">
        <v>16</v>
      </c>
      <c r="B92" s="93" t="s">
        <v>57</v>
      </c>
      <c r="C92" s="94">
        <v>2</v>
      </c>
      <c r="D92" s="95">
        <v>1</v>
      </c>
      <c r="E92" s="96">
        <v>1</v>
      </c>
      <c r="F92" s="97">
        <f t="shared" si="3"/>
        <v>3</v>
      </c>
      <c r="G92" s="95">
        <v>2</v>
      </c>
      <c r="H92" s="95">
        <v>1</v>
      </c>
      <c r="I92" s="96"/>
    </row>
    <row r="93" spans="1:9" ht="12.75">
      <c r="A93">
        <v>17</v>
      </c>
      <c r="B93" s="93" t="s">
        <v>56</v>
      </c>
      <c r="C93" s="94">
        <v>3</v>
      </c>
      <c r="D93" s="95">
        <v>1</v>
      </c>
      <c r="E93" s="96">
        <v>2</v>
      </c>
      <c r="F93" s="97">
        <f t="shared" si="3"/>
        <v>3</v>
      </c>
      <c r="G93" s="95">
        <v>1</v>
      </c>
      <c r="H93" s="95">
        <v>0</v>
      </c>
      <c r="I93" s="96">
        <v>2</v>
      </c>
    </row>
    <row r="94" spans="1:9" ht="12.75">
      <c r="A94">
        <v>18</v>
      </c>
      <c r="B94" s="93" t="s">
        <v>38</v>
      </c>
      <c r="C94" s="94">
        <v>7</v>
      </c>
      <c r="D94" s="95">
        <v>4</v>
      </c>
      <c r="E94" s="96">
        <v>3</v>
      </c>
      <c r="F94" s="97">
        <f t="shared" si="3"/>
        <v>12</v>
      </c>
      <c r="G94" s="95">
        <v>3</v>
      </c>
      <c r="H94" s="95">
        <v>6</v>
      </c>
      <c r="I94" s="96">
        <v>3</v>
      </c>
    </row>
    <row r="96" ht="13.5" thickBot="1"/>
    <row r="97" spans="3:9" ht="13.5" thickBot="1">
      <c r="C97" s="176">
        <v>2007</v>
      </c>
      <c r="D97" s="177"/>
      <c r="E97" s="177"/>
      <c r="F97" s="177"/>
      <c r="G97" s="177"/>
      <c r="H97" s="177"/>
      <c r="I97" s="178"/>
    </row>
    <row r="98" spans="3:9" ht="12.75">
      <c r="C98" s="158" t="s">
        <v>59</v>
      </c>
      <c r="D98" s="159"/>
      <c r="E98" s="160"/>
      <c r="F98" s="158" t="s">
        <v>63</v>
      </c>
      <c r="G98" s="159"/>
      <c r="H98" s="159"/>
      <c r="I98" s="160"/>
    </row>
    <row r="99" spans="2:9" ht="12.75">
      <c r="B99" s="66"/>
      <c r="C99" s="76" t="s">
        <v>60</v>
      </c>
      <c r="D99" s="67" t="s">
        <v>61</v>
      </c>
      <c r="E99" s="77" t="s">
        <v>62</v>
      </c>
      <c r="F99" s="76" t="s">
        <v>60</v>
      </c>
      <c r="G99" s="67" t="s">
        <v>64</v>
      </c>
      <c r="H99" s="67" t="s">
        <v>65</v>
      </c>
      <c r="I99" s="83" t="s">
        <v>66</v>
      </c>
    </row>
    <row r="100" spans="1:9" ht="12.75">
      <c r="A100">
        <v>1</v>
      </c>
      <c r="B100" s="75" t="s">
        <v>12</v>
      </c>
      <c r="C100" s="78">
        <v>34</v>
      </c>
      <c r="D100" s="1">
        <v>18</v>
      </c>
      <c r="E100" s="79">
        <v>16</v>
      </c>
      <c r="F100" s="78">
        <v>62</v>
      </c>
      <c r="G100" s="1">
        <v>22</v>
      </c>
      <c r="H100" s="1">
        <v>25</v>
      </c>
      <c r="I100" s="79">
        <v>15</v>
      </c>
    </row>
    <row r="101" spans="1:9" ht="12.75">
      <c r="A101">
        <v>2</v>
      </c>
      <c r="B101" s="75" t="s">
        <v>14</v>
      </c>
      <c r="C101" s="78">
        <v>33</v>
      </c>
      <c r="D101" s="1">
        <v>17</v>
      </c>
      <c r="E101" s="79">
        <v>16</v>
      </c>
      <c r="F101" s="78">
        <v>51</v>
      </c>
      <c r="G101" s="1">
        <v>18</v>
      </c>
      <c r="H101" s="1">
        <v>27</v>
      </c>
      <c r="I101" s="79">
        <v>14</v>
      </c>
    </row>
    <row r="102" spans="1:9" ht="12.75">
      <c r="A102">
        <v>3</v>
      </c>
      <c r="B102" s="75" t="s">
        <v>10</v>
      </c>
      <c r="C102" s="78">
        <v>24</v>
      </c>
      <c r="D102" s="1">
        <v>10</v>
      </c>
      <c r="E102" s="79">
        <v>14</v>
      </c>
      <c r="F102" s="78">
        <v>46</v>
      </c>
      <c r="G102" s="1">
        <v>15</v>
      </c>
      <c r="H102" s="1">
        <v>18</v>
      </c>
      <c r="I102" s="79">
        <v>13</v>
      </c>
    </row>
    <row r="103" spans="1:9" ht="12.75">
      <c r="A103">
        <v>4</v>
      </c>
      <c r="B103" s="75" t="s">
        <v>51</v>
      </c>
      <c r="C103" s="78">
        <v>21</v>
      </c>
      <c r="D103" s="1">
        <v>12</v>
      </c>
      <c r="E103" s="79">
        <v>9</v>
      </c>
      <c r="F103" s="78">
        <v>37</v>
      </c>
      <c r="G103" s="1">
        <v>13</v>
      </c>
      <c r="H103" s="1">
        <v>15</v>
      </c>
      <c r="I103" s="79">
        <v>9</v>
      </c>
    </row>
    <row r="104" spans="1:9" ht="12.75">
      <c r="A104">
        <v>5</v>
      </c>
      <c r="B104" s="75" t="s">
        <v>35</v>
      </c>
      <c r="C104" s="78">
        <v>21</v>
      </c>
      <c r="D104" s="1">
        <v>10</v>
      </c>
      <c r="E104" s="79">
        <v>11</v>
      </c>
      <c r="F104" s="78">
        <v>34</v>
      </c>
      <c r="G104" s="1">
        <v>10</v>
      </c>
      <c r="H104" s="1">
        <v>17</v>
      </c>
      <c r="I104" s="79">
        <v>7</v>
      </c>
    </row>
    <row r="105" spans="1:9" ht="12.75">
      <c r="A105">
        <v>6</v>
      </c>
      <c r="B105" s="75" t="s">
        <v>55</v>
      </c>
      <c r="C105" s="78">
        <v>19</v>
      </c>
      <c r="D105" s="1">
        <v>7</v>
      </c>
      <c r="E105" s="79">
        <v>12</v>
      </c>
      <c r="F105" s="78">
        <v>42</v>
      </c>
      <c r="G105" s="1">
        <v>16</v>
      </c>
      <c r="H105" s="1">
        <v>15</v>
      </c>
      <c r="I105" s="79">
        <v>11</v>
      </c>
    </row>
    <row r="106" spans="1:9" ht="12.75">
      <c r="A106">
        <v>7</v>
      </c>
      <c r="B106" s="75" t="s">
        <v>58</v>
      </c>
      <c r="C106" s="78">
        <v>16</v>
      </c>
      <c r="D106" s="1">
        <v>6</v>
      </c>
      <c r="E106" s="79">
        <v>10</v>
      </c>
      <c r="F106" s="78">
        <v>26</v>
      </c>
      <c r="G106" s="1">
        <v>9</v>
      </c>
      <c r="H106" s="1">
        <v>13</v>
      </c>
      <c r="I106" s="79">
        <v>4</v>
      </c>
    </row>
    <row r="107" spans="1:9" ht="12.75">
      <c r="A107">
        <v>8</v>
      </c>
      <c r="B107" s="75" t="s">
        <v>18</v>
      </c>
      <c r="C107" s="78">
        <v>15</v>
      </c>
      <c r="D107" s="1">
        <v>12</v>
      </c>
      <c r="E107" s="79">
        <v>3</v>
      </c>
      <c r="F107" s="78">
        <v>34</v>
      </c>
      <c r="G107" s="1">
        <v>13</v>
      </c>
      <c r="H107" s="1">
        <v>13</v>
      </c>
      <c r="I107" s="79">
        <v>8</v>
      </c>
    </row>
    <row r="108" spans="1:9" ht="12.75">
      <c r="A108">
        <v>9</v>
      </c>
      <c r="B108" s="75" t="s">
        <v>13</v>
      </c>
      <c r="C108" s="78">
        <v>15</v>
      </c>
      <c r="D108" s="1">
        <v>11</v>
      </c>
      <c r="E108" s="79">
        <v>4</v>
      </c>
      <c r="F108" s="78">
        <v>21</v>
      </c>
      <c r="G108" s="1">
        <v>6</v>
      </c>
      <c r="H108" s="1">
        <v>11</v>
      </c>
      <c r="I108" s="79">
        <v>4</v>
      </c>
    </row>
    <row r="109" spans="1:9" ht="12.75">
      <c r="A109">
        <v>10</v>
      </c>
      <c r="B109" s="75" t="s">
        <v>17</v>
      </c>
      <c r="C109" s="78">
        <v>9</v>
      </c>
      <c r="D109" s="1">
        <v>3</v>
      </c>
      <c r="E109" s="79">
        <v>6</v>
      </c>
      <c r="F109" s="78">
        <v>26</v>
      </c>
      <c r="G109" s="1">
        <v>9</v>
      </c>
      <c r="H109" s="1">
        <v>12</v>
      </c>
      <c r="I109" s="79">
        <v>5</v>
      </c>
    </row>
    <row r="110" spans="1:9" ht="12.75">
      <c r="A110">
        <v>11</v>
      </c>
      <c r="B110" s="75" t="s">
        <v>11</v>
      </c>
      <c r="C110" s="78">
        <v>9</v>
      </c>
      <c r="D110" s="1">
        <v>3</v>
      </c>
      <c r="E110" s="79">
        <v>6</v>
      </c>
      <c r="F110" s="78">
        <v>15</v>
      </c>
      <c r="G110" s="1">
        <v>6</v>
      </c>
      <c r="H110" s="1">
        <v>6</v>
      </c>
      <c r="I110" s="79">
        <v>3</v>
      </c>
    </row>
    <row r="111" spans="1:9" ht="12.75">
      <c r="A111">
        <v>12</v>
      </c>
      <c r="B111" s="75" t="s">
        <v>15</v>
      </c>
      <c r="C111" s="78">
        <v>9</v>
      </c>
      <c r="D111" s="1">
        <v>6</v>
      </c>
      <c r="E111" s="79">
        <v>3</v>
      </c>
      <c r="F111" s="78">
        <v>14</v>
      </c>
      <c r="G111" s="1">
        <v>8</v>
      </c>
      <c r="H111" s="1">
        <v>6</v>
      </c>
      <c r="I111" s="79">
        <v>0</v>
      </c>
    </row>
    <row r="112" spans="1:9" ht="12.75">
      <c r="A112">
        <v>13</v>
      </c>
      <c r="B112" s="75" t="s">
        <v>52</v>
      </c>
      <c r="C112" s="78">
        <v>8</v>
      </c>
      <c r="D112" s="1">
        <v>5</v>
      </c>
      <c r="E112" s="79">
        <v>3</v>
      </c>
      <c r="F112" s="78">
        <v>16</v>
      </c>
      <c r="G112" s="1">
        <v>6</v>
      </c>
      <c r="H112" s="1">
        <v>6</v>
      </c>
      <c r="I112" s="79">
        <v>4</v>
      </c>
    </row>
    <row r="113" spans="1:9" ht="12.75">
      <c r="A113">
        <v>14</v>
      </c>
      <c r="B113" s="75" t="s">
        <v>44</v>
      </c>
      <c r="C113" s="78">
        <v>7</v>
      </c>
      <c r="D113" s="1">
        <v>5</v>
      </c>
      <c r="E113" s="79">
        <v>2</v>
      </c>
      <c r="F113" s="78">
        <v>9</v>
      </c>
      <c r="G113" s="1">
        <v>4</v>
      </c>
      <c r="H113" s="1">
        <v>5</v>
      </c>
      <c r="I113" s="79">
        <v>0</v>
      </c>
    </row>
    <row r="114" spans="1:9" ht="12.75">
      <c r="A114">
        <v>15</v>
      </c>
      <c r="B114" s="75" t="s">
        <v>16</v>
      </c>
      <c r="C114" s="78">
        <v>4</v>
      </c>
      <c r="D114" s="1">
        <v>1</v>
      </c>
      <c r="E114" s="79">
        <v>3</v>
      </c>
      <c r="F114" s="78">
        <v>15</v>
      </c>
      <c r="G114" s="1">
        <v>6</v>
      </c>
      <c r="H114" s="1">
        <v>7</v>
      </c>
      <c r="I114" s="79">
        <v>2</v>
      </c>
    </row>
    <row r="115" spans="1:9" ht="12.75">
      <c r="A115">
        <v>16</v>
      </c>
      <c r="B115" s="75" t="s">
        <v>57</v>
      </c>
      <c r="C115" s="78">
        <v>4</v>
      </c>
      <c r="D115" s="1">
        <v>1</v>
      </c>
      <c r="E115" s="79">
        <v>3</v>
      </c>
      <c r="F115" s="78">
        <v>5</v>
      </c>
      <c r="G115" s="1">
        <v>2</v>
      </c>
      <c r="H115" s="1">
        <v>3</v>
      </c>
      <c r="I115" s="79"/>
    </row>
    <row r="116" spans="1:9" ht="12.75">
      <c r="A116">
        <v>17</v>
      </c>
      <c r="B116" s="75" t="s">
        <v>56</v>
      </c>
      <c r="C116" s="78">
        <v>3</v>
      </c>
      <c r="D116" s="1">
        <v>1</v>
      </c>
      <c r="E116" s="79">
        <v>2</v>
      </c>
      <c r="F116" s="78">
        <v>3</v>
      </c>
      <c r="G116" s="1">
        <v>3</v>
      </c>
      <c r="H116" s="1">
        <v>0</v>
      </c>
      <c r="I116" s="79">
        <v>0</v>
      </c>
    </row>
    <row r="117" spans="1:9" ht="12.75">
      <c r="A117">
        <v>18</v>
      </c>
      <c r="B117" s="75" t="s">
        <v>38</v>
      </c>
      <c r="C117" s="78">
        <v>1</v>
      </c>
      <c r="D117" s="1">
        <v>0</v>
      </c>
      <c r="E117" s="79">
        <v>1</v>
      </c>
      <c r="F117" s="78">
        <v>3</v>
      </c>
      <c r="G117" s="1">
        <v>1</v>
      </c>
      <c r="H117" s="1">
        <v>1</v>
      </c>
      <c r="I117" s="79">
        <v>1</v>
      </c>
    </row>
    <row r="118" spans="1:9" ht="13.5" thickBot="1">
      <c r="A118">
        <v>19</v>
      </c>
      <c r="B118" s="75" t="s">
        <v>53</v>
      </c>
      <c r="C118" s="80">
        <v>1</v>
      </c>
      <c r="D118" s="81">
        <v>0</v>
      </c>
      <c r="E118" s="82">
        <v>1</v>
      </c>
      <c r="F118" s="80">
        <v>2</v>
      </c>
      <c r="G118" s="81">
        <v>1</v>
      </c>
      <c r="H118" s="81">
        <v>1</v>
      </c>
      <c r="I118" s="82">
        <v>0</v>
      </c>
    </row>
    <row r="120" ht="13.5" thickBot="1"/>
    <row r="121" spans="3:9" ht="13.5" thickBot="1">
      <c r="C121" s="161">
        <v>2006</v>
      </c>
      <c r="D121" s="162"/>
      <c r="E121" s="162"/>
      <c r="F121" s="162"/>
      <c r="G121" s="162"/>
      <c r="H121" s="162"/>
      <c r="I121" s="163"/>
    </row>
    <row r="122" spans="3:9" ht="12.75">
      <c r="C122" s="158" t="s">
        <v>59</v>
      </c>
      <c r="D122" s="159"/>
      <c r="E122" s="160"/>
      <c r="F122" s="158" t="s">
        <v>63</v>
      </c>
      <c r="G122" s="159"/>
      <c r="H122" s="159"/>
      <c r="I122" s="160"/>
    </row>
    <row r="123" spans="2:9" ht="12.75">
      <c r="B123" s="66"/>
      <c r="C123" s="76" t="s">
        <v>60</v>
      </c>
      <c r="D123" s="67" t="s">
        <v>61</v>
      </c>
      <c r="E123" s="77" t="s">
        <v>62</v>
      </c>
      <c r="F123" s="76" t="s">
        <v>60</v>
      </c>
      <c r="G123" s="67" t="s">
        <v>64</v>
      </c>
      <c r="H123" s="67" t="s">
        <v>65</v>
      </c>
      <c r="I123" s="83" t="s">
        <v>66</v>
      </c>
    </row>
    <row r="124" spans="1:9" ht="12.75">
      <c r="A124">
        <v>1</v>
      </c>
      <c r="B124" s="75" t="s">
        <v>12</v>
      </c>
      <c r="C124" s="78">
        <v>33</v>
      </c>
      <c r="D124" s="1">
        <v>21</v>
      </c>
      <c r="E124" s="79">
        <v>12</v>
      </c>
      <c r="F124" s="78">
        <f aca="true" t="shared" si="4" ref="F124:F144">SUM(G124:I124)</f>
        <v>59</v>
      </c>
      <c r="G124" s="1">
        <v>21</v>
      </c>
      <c r="H124" s="1">
        <v>25</v>
      </c>
      <c r="I124" s="79">
        <v>13</v>
      </c>
    </row>
    <row r="125" spans="1:9" ht="12.75">
      <c r="A125">
        <v>2</v>
      </c>
      <c r="B125" s="75" t="s">
        <v>10</v>
      </c>
      <c r="C125" s="78">
        <v>25</v>
      </c>
      <c r="D125" s="1">
        <v>10</v>
      </c>
      <c r="E125" s="79">
        <v>15</v>
      </c>
      <c r="F125" s="78">
        <f t="shared" si="4"/>
        <v>52</v>
      </c>
      <c r="G125" s="1">
        <v>18</v>
      </c>
      <c r="H125" s="1">
        <v>23</v>
      </c>
      <c r="I125" s="79">
        <v>11</v>
      </c>
    </row>
    <row r="126" spans="1:9" ht="12.75">
      <c r="A126">
        <v>3</v>
      </c>
      <c r="B126" s="75" t="s">
        <v>14</v>
      </c>
      <c r="C126" s="78">
        <v>24</v>
      </c>
      <c r="D126" s="1">
        <v>12</v>
      </c>
      <c r="E126" s="79">
        <v>12</v>
      </c>
      <c r="F126" s="78">
        <f t="shared" si="4"/>
        <v>51</v>
      </c>
      <c r="G126" s="1">
        <v>19</v>
      </c>
      <c r="H126" s="1">
        <v>19</v>
      </c>
      <c r="I126" s="79">
        <v>13</v>
      </c>
    </row>
    <row r="127" spans="1:9" ht="12.75">
      <c r="A127">
        <v>4</v>
      </c>
      <c r="B127" s="75" t="s">
        <v>55</v>
      </c>
      <c r="C127" s="78">
        <v>18</v>
      </c>
      <c r="D127" s="1">
        <v>8</v>
      </c>
      <c r="E127" s="79">
        <v>10</v>
      </c>
      <c r="F127" s="78">
        <f t="shared" si="4"/>
        <v>40</v>
      </c>
      <c r="G127" s="1">
        <v>14</v>
      </c>
      <c r="H127" s="1">
        <v>15</v>
      </c>
      <c r="I127" s="79">
        <v>11</v>
      </c>
    </row>
    <row r="128" spans="1:9" ht="12.75">
      <c r="A128">
        <v>5</v>
      </c>
      <c r="B128" s="75" t="s">
        <v>58</v>
      </c>
      <c r="C128" s="78">
        <v>17</v>
      </c>
      <c r="D128" s="1">
        <v>5</v>
      </c>
      <c r="E128" s="79">
        <v>12</v>
      </c>
      <c r="F128" s="78">
        <f t="shared" si="4"/>
        <v>28</v>
      </c>
      <c r="G128" s="1">
        <v>9</v>
      </c>
      <c r="H128" s="1">
        <v>16</v>
      </c>
      <c r="I128" s="79">
        <v>3</v>
      </c>
    </row>
    <row r="129" spans="1:9" ht="12.75">
      <c r="A129">
        <v>6</v>
      </c>
      <c r="B129" s="75" t="s">
        <v>51</v>
      </c>
      <c r="C129" s="78">
        <v>16</v>
      </c>
      <c r="D129" s="1">
        <v>7</v>
      </c>
      <c r="E129" s="79">
        <v>9</v>
      </c>
      <c r="F129" s="78">
        <f t="shared" si="4"/>
        <v>34</v>
      </c>
      <c r="G129" s="1">
        <v>13</v>
      </c>
      <c r="H129" s="1">
        <v>15</v>
      </c>
      <c r="I129" s="79">
        <v>6</v>
      </c>
    </row>
    <row r="130" spans="1:9" ht="12.75">
      <c r="A130">
        <v>7</v>
      </c>
      <c r="B130" s="75" t="s">
        <v>35</v>
      </c>
      <c r="C130" s="78">
        <v>16</v>
      </c>
      <c r="D130" s="1">
        <v>8</v>
      </c>
      <c r="E130" s="79">
        <v>8</v>
      </c>
      <c r="F130" s="78">
        <f t="shared" si="4"/>
        <v>28</v>
      </c>
      <c r="G130" s="1">
        <v>12</v>
      </c>
      <c r="H130" s="1">
        <v>12</v>
      </c>
      <c r="I130" s="79">
        <v>4</v>
      </c>
    </row>
    <row r="131" spans="1:9" ht="12.75">
      <c r="A131">
        <v>8</v>
      </c>
      <c r="B131" s="75" t="s">
        <v>18</v>
      </c>
      <c r="C131" s="78">
        <v>13</v>
      </c>
      <c r="D131" s="1">
        <v>9</v>
      </c>
      <c r="E131" s="79">
        <v>4</v>
      </c>
      <c r="F131" s="78">
        <f t="shared" si="4"/>
        <v>24</v>
      </c>
      <c r="G131" s="1">
        <v>8</v>
      </c>
      <c r="H131" s="1">
        <v>9</v>
      </c>
      <c r="I131" s="79">
        <v>7</v>
      </c>
    </row>
    <row r="132" spans="1:9" ht="12.75">
      <c r="A132">
        <v>9</v>
      </c>
      <c r="B132" s="75" t="s">
        <v>17</v>
      </c>
      <c r="C132" s="78">
        <v>13</v>
      </c>
      <c r="D132" s="1">
        <v>6</v>
      </c>
      <c r="E132" s="79">
        <v>7</v>
      </c>
      <c r="F132" s="78">
        <f t="shared" si="4"/>
        <v>26</v>
      </c>
      <c r="G132" s="1">
        <v>9</v>
      </c>
      <c r="H132" s="1">
        <v>12</v>
      </c>
      <c r="I132" s="79">
        <v>5</v>
      </c>
    </row>
    <row r="133" spans="1:9" ht="12.75">
      <c r="A133">
        <v>10</v>
      </c>
      <c r="B133" s="75" t="s">
        <v>13</v>
      </c>
      <c r="C133" s="78">
        <v>13</v>
      </c>
      <c r="D133" s="1">
        <v>10</v>
      </c>
      <c r="E133" s="79">
        <v>3</v>
      </c>
      <c r="F133" s="78">
        <f t="shared" si="4"/>
        <v>21</v>
      </c>
      <c r="G133" s="1">
        <v>6</v>
      </c>
      <c r="H133" s="1">
        <v>12</v>
      </c>
      <c r="I133" s="79">
        <v>3</v>
      </c>
    </row>
    <row r="134" spans="1:9" ht="12.75">
      <c r="A134">
        <v>11</v>
      </c>
      <c r="B134" s="75" t="s">
        <v>11</v>
      </c>
      <c r="C134" s="78">
        <v>10</v>
      </c>
      <c r="D134" s="1">
        <v>5</v>
      </c>
      <c r="E134" s="79">
        <v>5</v>
      </c>
      <c r="F134" s="78">
        <f t="shared" si="4"/>
        <v>23</v>
      </c>
      <c r="G134" s="1">
        <v>9</v>
      </c>
      <c r="H134" s="1">
        <v>7</v>
      </c>
      <c r="I134" s="79">
        <v>7</v>
      </c>
    </row>
    <row r="135" spans="1:9" ht="12.75">
      <c r="A135">
        <v>12</v>
      </c>
      <c r="B135" s="75" t="s">
        <v>52</v>
      </c>
      <c r="C135" s="78">
        <v>8</v>
      </c>
      <c r="D135" s="1">
        <v>4</v>
      </c>
      <c r="E135" s="79">
        <v>4</v>
      </c>
      <c r="F135" s="78">
        <f t="shared" si="4"/>
        <v>12</v>
      </c>
      <c r="G135" s="1">
        <v>6</v>
      </c>
      <c r="H135" s="1">
        <v>4</v>
      </c>
      <c r="I135" s="79">
        <v>2</v>
      </c>
    </row>
    <row r="136" spans="1:9" ht="12.75">
      <c r="A136">
        <v>13</v>
      </c>
      <c r="B136" s="75" t="s">
        <v>15</v>
      </c>
      <c r="C136" s="78">
        <v>7</v>
      </c>
      <c r="D136" s="1">
        <v>5</v>
      </c>
      <c r="E136" s="79">
        <v>2</v>
      </c>
      <c r="F136" s="78">
        <f t="shared" si="4"/>
        <v>13</v>
      </c>
      <c r="G136" s="1">
        <v>6</v>
      </c>
      <c r="H136" s="1">
        <v>5</v>
      </c>
      <c r="I136" s="79">
        <v>2</v>
      </c>
    </row>
    <row r="137" spans="1:9" ht="12.75">
      <c r="A137">
        <v>14</v>
      </c>
      <c r="B137" s="75" t="s">
        <v>38</v>
      </c>
      <c r="C137" s="78">
        <v>7</v>
      </c>
      <c r="D137" s="1">
        <v>5</v>
      </c>
      <c r="E137" s="79">
        <v>2</v>
      </c>
      <c r="F137" s="78">
        <f t="shared" si="4"/>
        <v>11</v>
      </c>
      <c r="G137" s="1">
        <v>2</v>
      </c>
      <c r="H137" s="1">
        <v>5</v>
      </c>
      <c r="I137" s="79">
        <v>4</v>
      </c>
    </row>
    <row r="138" spans="1:9" ht="12.75">
      <c r="A138">
        <v>15</v>
      </c>
      <c r="B138" s="75" t="s">
        <v>16</v>
      </c>
      <c r="C138" s="78">
        <v>4</v>
      </c>
      <c r="D138" s="1">
        <v>1</v>
      </c>
      <c r="E138" s="79">
        <v>3</v>
      </c>
      <c r="F138" s="78">
        <f t="shared" si="4"/>
        <v>7</v>
      </c>
      <c r="G138" s="1">
        <v>3</v>
      </c>
      <c r="H138" s="1">
        <v>3</v>
      </c>
      <c r="I138" s="79">
        <v>1</v>
      </c>
    </row>
    <row r="139" spans="1:9" ht="12.75">
      <c r="A139">
        <v>16</v>
      </c>
      <c r="B139" s="108" t="s">
        <v>74</v>
      </c>
      <c r="C139" s="78">
        <v>3</v>
      </c>
      <c r="D139" s="1"/>
      <c r="E139" s="79">
        <v>3</v>
      </c>
      <c r="F139" s="78">
        <f t="shared" si="4"/>
        <v>4</v>
      </c>
      <c r="G139" s="1"/>
      <c r="H139" s="1">
        <v>3</v>
      </c>
      <c r="I139" s="79">
        <v>1</v>
      </c>
    </row>
    <row r="140" spans="1:9" ht="12.75">
      <c r="A140">
        <v>17</v>
      </c>
      <c r="B140" s="75" t="s">
        <v>57</v>
      </c>
      <c r="C140" s="78">
        <v>3</v>
      </c>
      <c r="D140" s="1"/>
      <c r="E140" s="79">
        <v>3</v>
      </c>
      <c r="F140" s="78">
        <f t="shared" si="4"/>
        <v>4</v>
      </c>
      <c r="G140" s="1">
        <v>1</v>
      </c>
      <c r="H140" s="1">
        <v>3</v>
      </c>
      <c r="I140" s="79"/>
    </row>
    <row r="141" spans="1:9" ht="12.75">
      <c r="A141">
        <v>18</v>
      </c>
      <c r="B141" s="75" t="s">
        <v>44</v>
      </c>
      <c r="C141" s="78">
        <v>2</v>
      </c>
      <c r="D141" s="1">
        <v>1</v>
      </c>
      <c r="E141" s="79">
        <v>1</v>
      </c>
      <c r="F141" s="78">
        <f t="shared" si="4"/>
        <v>4</v>
      </c>
      <c r="G141" s="1">
        <v>1</v>
      </c>
      <c r="H141" s="1">
        <v>2</v>
      </c>
      <c r="I141" s="79">
        <v>1</v>
      </c>
    </row>
    <row r="142" spans="1:9" ht="12.75">
      <c r="A142">
        <v>19</v>
      </c>
      <c r="B142" s="108" t="s">
        <v>73</v>
      </c>
      <c r="C142" s="78">
        <v>2</v>
      </c>
      <c r="D142" s="1">
        <v>1</v>
      </c>
      <c r="E142" s="79">
        <v>1</v>
      </c>
      <c r="F142" s="78">
        <f t="shared" si="4"/>
        <v>3</v>
      </c>
      <c r="G142" s="1">
        <v>1</v>
      </c>
      <c r="H142" s="1"/>
      <c r="I142" s="79">
        <v>2</v>
      </c>
    </row>
    <row r="143" spans="1:9" ht="12.75">
      <c r="A143">
        <v>20</v>
      </c>
      <c r="B143" s="75" t="s">
        <v>56</v>
      </c>
      <c r="C143" s="78">
        <v>1</v>
      </c>
      <c r="D143" s="1"/>
      <c r="E143" s="79">
        <v>1</v>
      </c>
      <c r="F143" s="78">
        <f t="shared" si="4"/>
        <v>2</v>
      </c>
      <c r="G143" s="1">
        <v>1</v>
      </c>
      <c r="H143" s="1">
        <v>1</v>
      </c>
      <c r="I143" s="79"/>
    </row>
    <row r="144" spans="1:9" ht="13.5" thickBot="1">
      <c r="A144">
        <v>21</v>
      </c>
      <c r="B144" s="108" t="s">
        <v>75</v>
      </c>
      <c r="C144" s="80">
        <v>1</v>
      </c>
      <c r="D144" s="81">
        <v>1</v>
      </c>
      <c r="E144" s="82"/>
      <c r="F144" s="80">
        <f t="shared" si="4"/>
        <v>2</v>
      </c>
      <c r="G144" s="81">
        <v>1</v>
      </c>
      <c r="H144" s="81">
        <v>1</v>
      </c>
      <c r="I144" s="82"/>
    </row>
    <row r="146" ht="13.5" thickBot="1"/>
    <row r="147" spans="3:9" ht="13.5" thickBot="1">
      <c r="C147" s="164">
        <v>2005</v>
      </c>
      <c r="D147" s="165"/>
      <c r="E147" s="165"/>
      <c r="F147" s="165"/>
      <c r="G147" s="165"/>
      <c r="H147" s="165"/>
      <c r="I147" s="166"/>
    </row>
    <row r="148" spans="3:9" ht="12.75">
      <c r="C148" s="158" t="s">
        <v>59</v>
      </c>
      <c r="D148" s="159"/>
      <c r="E148" s="160"/>
      <c r="F148" s="158" t="s">
        <v>63</v>
      </c>
      <c r="G148" s="159"/>
      <c r="H148" s="159"/>
      <c r="I148" s="160"/>
    </row>
    <row r="149" spans="2:9" ht="12.75">
      <c r="B149" s="66"/>
      <c r="C149" s="76" t="s">
        <v>60</v>
      </c>
      <c r="D149" s="67" t="s">
        <v>61</v>
      </c>
      <c r="E149" s="77" t="s">
        <v>62</v>
      </c>
      <c r="F149" s="76" t="s">
        <v>60</v>
      </c>
      <c r="G149" s="67" t="s">
        <v>64</v>
      </c>
      <c r="H149" s="67" t="s">
        <v>65</v>
      </c>
      <c r="I149" s="83" t="s">
        <v>66</v>
      </c>
    </row>
    <row r="150" spans="1:9" ht="12.75">
      <c r="A150">
        <v>1</v>
      </c>
      <c r="B150" s="75" t="s">
        <v>12</v>
      </c>
      <c r="C150" s="78">
        <v>42</v>
      </c>
      <c r="D150" s="1">
        <v>25</v>
      </c>
      <c r="E150" s="79">
        <v>17</v>
      </c>
      <c r="F150" s="78">
        <f>SUM(G150:I150)</f>
        <v>78</v>
      </c>
      <c r="G150" s="1">
        <v>25</v>
      </c>
      <c r="H150" s="1">
        <v>37</v>
      </c>
      <c r="I150" s="79">
        <v>16</v>
      </c>
    </row>
    <row r="151" spans="1:9" ht="12.75">
      <c r="A151">
        <v>2</v>
      </c>
      <c r="B151" s="75" t="s">
        <v>10</v>
      </c>
      <c r="C151" s="78">
        <v>26</v>
      </c>
      <c r="D151" s="1">
        <v>12</v>
      </c>
      <c r="E151" s="79">
        <v>14</v>
      </c>
      <c r="F151" s="78">
        <f aca="true" t="shared" si="5" ref="F151:F169">SUM(G151:I151)</f>
        <v>51</v>
      </c>
      <c r="G151" s="1">
        <v>20</v>
      </c>
      <c r="H151" s="1">
        <v>18</v>
      </c>
      <c r="I151" s="79">
        <v>13</v>
      </c>
    </row>
    <row r="152" spans="1:9" ht="12.75">
      <c r="A152">
        <v>3</v>
      </c>
      <c r="B152" s="75" t="s">
        <v>35</v>
      </c>
      <c r="C152" s="78">
        <v>24</v>
      </c>
      <c r="D152" s="1">
        <v>13</v>
      </c>
      <c r="E152" s="79">
        <v>11</v>
      </c>
      <c r="F152" s="78">
        <f t="shared" si="5"/>
        <v>38</v>
      </c>
      <c r="G152" s="1">
        <v>12</v>
      </c>
      <c r="H152" s="1">
        <v>21</v>
      </c>
      <c r="I152" s="79">
        <v>5</v>
      </c>
    </row>
    <row r="153" spans="1:9" ht="12.75">
      <c r="A153">
        <v>4</v>
      </c>
      <c r="B153" s="75" t="s">
        <v>14</v>
      </c>
      <c r="C153" s="78">
        <v>24</v>
      </c>
      <c r="D153" s="1">
        <v>11</v>
      </c>
      <c r="E153" s="79">
        <v>13</v>
      </c>
      <c r="F153" s="78">
        <f t="shared" si="5"/>
        <v>52</v>
      </c>
      <c r="G153" s="1">
        <v>20</v>
      </c>
      <c r="H153" s="1">
        <v>17</v>
      </c>
      <c r="I153" s="79">
        <v>15</v>
      </c>
    </row>
    <row r="154" spans="1:9" ht="12.75">
      <c r="A154">
        <v>5</v>
      </c>
      <c r="B154" s="75" t="s">
        <v>55</v>
      </c>
      <c r="C154" s="78">
        <v>18</v>
      </c>
      <c r="D154" s="1">
        <v>8</v>
      </c>
      <c r="E154" s="79">
        <v>10</v>
      </c>
      <c r="F154" s="78">
        <f t="shared" si="5"/>
        <v>35</v>
      </c>
      <c r="G154" s="1">
        <v>11</v>
      </c>
      <c r="H154" s="1">
        <v>17</v>
      </c>
      <c r="I154" s="79">
        <v>7</v>
      </c>
    </row>
    <row r="155" spans="1:9" ht="12.75">
      <c r="A155">
        <v>6</v>
      </c>
      <c r="B155" s="75" t="s">
        <v>51</v>
      </c>
      <c r="C155" s="78">
        <v>15</v>
      </c>
      <c r="D155" s="1">
        <v>5</v>
      </c>
      <c r="E155" s="79">
        <v>10</v>
      </c>
      <c r="F155" s="78">
        <f t="shared" si="5"/>
        <v>29</v>
      </c>
      <c r="G155" s="1">
        <v>11</v>
      </c>
      <c r="H155" s="1">
        <v>12</v>
      </c>
      <c r="I155" s="79">
        <v>6</v>
      </c>
    </row>
    <row r="156" spans="1:9" ht="12.75">
      <c r="A156">
        <v>7</v>
      </c>
      <c r="B156" s="75" t="s">
        <v>11</v>
      </c>
      <c r="C156" s="78">
        <v>15</v>
      </c>
      <c r="D156" s="1">
        <v>8</v>
      </c>
      <c r="E156" s="79">
        <v>7</v>
      </c>
      <c r="F156" s="78">
        <f t="shared" si="5"/>
        <v>26</v>
      </c>
      <c r="G156" s="1">
        <v>10</v>
      </c>
      <c r="H156" s="1">
        <v>7</v>
      </c>
      <c r="I156" s="79">
        <v>9</v>
      </c>
    </row>
    <row r="157" spans="1:9" ht="12.75">
      <c r="A157">
        <v>8</v>
      </c>
      <c r="B157" s="75" t="s">
        <v>15</v>
      </c>
      <c r="C157" s="78">
        <v>13</v>
      </c>
      <c r="D157" s="1">
        <v>7</v>
      </c>
      <c r="E157" s="79">
        <v>6</v>
      </c>
      <c r="F157" s="78">
        <f t="shared" si="5"/>
        <v>22</v>
      </c>
      <c r="G157" s="1">
        <v>10</v>
      </c>
      <c r="H157" s="1">
        <v>11</v>
      </c>
      <c r="I157" s="79">
        <v>1</v>
      </c>
    </row>
    <row r="158" spans="1:9" ht="12.75">
      <c r="A158">
        <v>9</v>
      </c>
      <c r="B158" s="75" t="s">
        <v>13</v>
      </c>
      <c r="C158" s="78">
        <v>12</v>
      </c>
      <c r="D158" s="1">
        <v>10</v>
      </c>
      <c r="E158" s="79">
        <v>2</v>
      </c>
      <c r="F158" s="78">
        <f t="shared" si="5"/>
        <v>19</v>
      </c>
      <c r="G158" s="1">
        <v>6</v>
      </c>
      <c r="H158" s="1">
        <v>10</v>
      </c>
      <c r="I158" s="79">
        <v>3</v>
      </c>
    </row>
    <row r="159" spans="1:9" ht="12.75">
      <c r="A159">
        <v>10</v>
      </c>
      <c r="B159" s="75" t="s">
        <v>18</v>
      </c>
      <c r="C159" s="78">
        <v>11</v>
      </c>
      <c r="D159" s="1">
        <v>7</v>
      </c>
      <c r="E159" s="79">
        <v>4</v>
      </c>
      <c r="F159" s="78">
        <f t="shared" si="5"/>
        <v>24</v>
      </c>
      <c r="G159" s="1">
        <v>8</v>
      </c>
      <c r="H159" s="1">
        <v>9</v>
      </c>
      <c r="I159" s="79">
        <v>7</v>
      </c>
    </row>
    <row r="160" spans="1:9" ht="12.75">
      <c r="A160">
        <v>11</v>
      </c>
      <c r="B160" s="75" t="s">
        <v>17</v>
      </c>
      <c r="C160" s="78">
        <v>11</v>
      </c>
      <c r="D160" s="1">
        <v>6</v>
      </c>
      <c r="E160" s="79">
        <v>5</v>
      </c>
      <c r="F160" s="78">
        <f t="shared" si="5"/>
        <v>19</v>
      </c>
      <c r="G160" s="1">
        <v>4</v>
      </c>
      <c r="H160" s="1">
        <v>9</v>
      </c>
      <c r="I160" s="79">
        <v>6</v>
      </c>
    </row>
    <row r="161" spans="1:9" ht="12.75">
      <c r="A161">
        <v>12</v>
      </c>
      <c r="B161" s="75" t="s">
        <v>58</v>
      </c>
      <c r="C161" s="78">
        <v>11</v>
      </c>
      <c r="D161" s="1">
        <v>4</v>
      </c>
      <c r="E161" s="79">
        <v>7</v>
      </c>
      <c r="F161" s="78">
        <f t="shared" si="5"/>
        <v>16</v>
      </c>
      <c r="G161" s="1">
        <v>5</v>
      </c>
      <c r="H161" s="1">
        <v>8</v>
      </c>
      <c r="I161" s="79">
        <v>3</v>
      </c>
    </row>
    <row r="162" spans="1:9" ht="12.75">
      <c r="A162">
        <v>13</v>
      </c>
      <c r="B162" s="75" t="s">
        <v>38</v>
      </c>
      <c r="C162" s="78">
        <v>5</v>
      </c>
      <c r="D162" s="1">
        <v>3</v>
      </c>
      <c r="E162" s="79">
        <v>2</v>
      </c>
      <c r="F162" s="78">
        <f t="shared" si="5"/>
        <v>10</v>
      </c>
      <c r="G162" s="1">
        <v>4</v>
      </c>
      <c r="H162" s="1">
        <v>4</v>
      </c>
      <c r="I162" s="79">
        <v>2</v>
      </c>
    </row>
    <row r="163" spans="1:9" ht="12.75">
      <c r="A163">
        <v>14</v>
      </c>
      <c r="B163" s="75" t="s">
        <v>52</v>
      </c>
      <c r="C163" s="78">
        <v>4</v>
      </c>
      <c r="D163" s="1">
        <v>3</v>
      </c>
      <c r="E163" s="79">
        <v>1</v>
      </c>
      <c r="F163" s="78">
        <f t="shared" si="5"/>
        <v>5</v>
      </c>
      <c r="G163" s="1">
        <v>2</v>
      </c>
      <c r="H163" s="1">
        <v>3</v>
      </c>
      <c r="I163" s="79"/>
    </row>
    <row r="164" spans="1:9" ht="12.75">
      <c r="A164">
        <v>15</v>
      </c>
      <c r="B164" s="75" t="s">
        <v>16</v>
      </c>
      <c r="C164" s="78">
        <v>4</v>
      </c>
      <c r="D164" s="1">
        <v>3</v>
      </c>
      <c r="E164" s="79">
        <v>1</v>
      </c>
      <c r="F164" s="78">
        <f t="shared" si="5"/>
        <v>7</v>
      </c>
      <c r="G164" s="1">
        <v>2</v>
      </c>
      <c r="H164" s="1">
        <v>4</v>
      </c>
      <c r="I164" s="79">
        <v>1</v>
      </c>
    </row>
    <row r="165" spans="1:9" ht="12.75">
      <c r="A165">
        <v>16</v>
      </c>
      <c r="B165" s="75" t="s">
        <v>56</v>
      </c>
      <c r="C165" s="78">
        <v>3</v>
      </c>
      <c r="D165" s="1">
        <v>2</v>
      </c>
      <c r="E165" s="79">
        <v>1</v>
      </c>
      <c r="F165" s="78">
        <f t="shared" si="5"/>
        <v>3</v>
      </c>
      <c r="G165" s="1">
        <v>2</v>
      </c>
      <c r="H165" s="1">
        <v>1</v>
      </c>
      <c r="I165" s="79"/>
    </row>
    <row r="166" spans="1:9" ht="12.75">
      <c r="A166">
        <v>17</v>
      </c>
      <c r="B166" s="75" t="s">
        <v>57</v>
      </c>
      <c r="C166" s="78">
        <v>3</v>
      </c>
      <c r="D166" s="1">
        <v>1</v>
      </c>
      <c r="E166" s="79">
        <v>2</v>
      </c>
      <c r="F166" s="78">
        <f t="shared" si="5"/>
        <v>3</v>
      </c>
      <c r="G166" s="1">
        <v>2</v>
      </c>
      <c r="H166" s="1">
        <v>1</v>
      </c>
      <c r="I166" s="79"/>
    </row>
    <row r="167" spans="1:9" ht="12.75">
      <c r="A167">
        <v>18</v>
      </c>
      <c r="B167" s="75" t="s">
        <v>44</v>
      </c>
      <c r="C167" s="78">
        <v>2</v>
      </c>
      <c r="D167" s="1">
        <v>1</v>
      </c>
      <c r="E167" s="79">
        <v>1</v>
      </c>
      <c r="F167" s="78">
        <f t="shared" si="5"/>
        <v>5</v>
      </c>
      <c r="G167" s="1">
        <v>2</v>
      </c>
      <c r="H167" s="1">
        <v>1</v>
      </c>
      <c r="I167" s="79">
        <v>2</v>
      </c>
    </row>
    <row r="168" spans="1:9" ht="12.75">
      <c r="A168">
        <v>19</v>
      </c>
      <c r="B168" s="108" t="s">
        <v>74</v>
      </c>
      <c r="C168" s="78">
        <v>2</v>
      </c>
      <c r="D168" s="1">
        <v>1</v>
      </c>
      <c r="E168" s="79">
        <v>1</v>
      </c>
      <c r="F168" s="78">
        <f t="shared" si="5"/>
        <v>2</v>
      </c>
      <c r="G168" s="1"/>
      <c r="H168" s="1">
        <v>2</v>
      </c>
      <c r="I168" s="79"/>
    </row>
    <row r="169" spans="1:9" ht="13.5" thickBot="1">
      <c r="A169">
        <v>20</v>
      </c>
      <c r="B169" s="75" t="s">
        <v>53</v>
      </c>
      <c r="C169" s="80">
        <v>1</v>
      </c>
      <c r="D169" s="81"/>
      <c r="E169" s="82">
        <v>1</v>
      </c>
      <c r="F169" s="109">
        <f t="shared" si="5"/>
        <v>3</v>
      </c>
      <c r="G169" s="81">
        <v>1</v>
      </c>
      <c r="H169" s="81">
        <v>1</v>
      </c>
      <c r="I169" s="82">
        <v>1</v>
      </c>
    </row>
    <row r="171" ht="13.5" thickBot="1"/>
    <row r="172" spans="3:9" ht="13.5" thickBot="1">
      <c r="C172" s="170">
        <v>2004</v>
      </c>
      <c r="D172" s="171"/>
      <c r="E172" s="171"/>
      <c r="F172" s="171"/>
      <c r="G172" s="171"/>
      <c r="H172" s="171"/>
      <c r="I172" s="172"/>
    </row>
    <row r="173" spans="3:9" ht="12.75">
      <c r="C173" s="158" t="s">
        <v>59</v>
      </c>
      <c r="D173" s="159"/>
      <c r="E173" s="160"/>
      <c r="F173" s="158" t="s">
        <v>63</v>
      </c>
      <c r="G173" s="159"/>
      <c r="H173" s="159"/>
      <c r="I173" s="160"/>
    </row>
    <row r="174" spans="2:9" ht="12.75">
      <c r="B174" s="66"/>
      <c r="C174" s="76" t="s">
        <v>60</v>
      </c>
      <c r="D174" s="67" t="s">
        <v>61</v>
      </c>
      <c r="E174" s="77" t="s">
        <v>62</v>
      </c>
      <c r="F174" s="76" t="s">
        <v>60</v>
      </c>
      <c r="G174" s="67" t="s">
        <v>64</v>
      </c>
      <c r="H174" s="67" t="s">
        <v>65</v>
      </c>
      <c r="I174" s="83" t="s">
        <v>66</v>
      </c>
    </row>
    <row r="175" spans="1:9" ht="12.75">
      <c r="A175">
        <v>1</v>
      </c>
      <c r="B175" s="75" t="s">
        <v>12</v>
      </c>
      <c r="C175" s="78">
        <v>36</v>
      </c>
      <c r="D175" s="1">
        <v>22</v>
      </c>
      <c r="E175" s="79">
        <v>14</v>
      </c>
      <c r="F175" s="78">
        <f aca="true" t="shared" si="6" ref="F175:F195">SUM(G175:I175)</f>
        <v>70</v>
      </c>
      <c r="G175" s="1">
        <v>24</v>
      </c>
      <c r="H175" s="1">
        <v>33</v>
      </c>
      <c r="I175" s="79">
        <v>13</v>
      </c>
    </row>
    <row r="176" spans="1:9" ht="12.75">
      <c r="A176">
        <v>2</v>
      </c>
      <c r="B176" s="75" t="s">
        <v>14</v>
      </c>
      <c r="C176" s="78">
        <v>31</v>
      </c>
      <c r="D176" s="1">
        <v>17</v>
      </c>
      <c r="E176" s="79">
        <v>14</v>
      </c>
      <c r="F176" s="78">
        <f t="shared" si="6"/>
        <v>50</v>
      </c>
      <c r="G176" s="1">
        <v>16</v>
      </c>
      <c r="H176" s="1">
        <v>25</v>
      </c>
      <c r="I176" s="79">
        <v>9</v>
      </c>
    </row>
    <row r="177" spans="1:9" ht="12.75">
      <c r="A177">
        <v>3</v>
      </c>
      <c r="B177" s="75" t="s">
        <v>10</v>
      </c>
      <c r="C177" s="78">
        <v>27</v>
      </c>
      <c r="D177" s="1">
        <v>11</v>
      </c>
      <c r="E177" s="79">
        <v>16</v>
      </c>
      <c r="F177" s="78">
        <f t="shared" si="6"/>
        <v>49</v>
      </c>
      <c r="G177" s="1">
        <v>16</v>
      </c>
      <c r="H177" s="1">
        <v>17</v>
      </c>
      <c r="I177" s="79">
        <v>16</v>
      </c>
    </row>
    <row r="178" spans="1:9" ht="12.75">
      <c r="A178">
        <v>4</v>
      </c>
      <c r="B178" s="75" t="s">
        <v>55</v>
      </c>
      <c r="C178" s="78">
        <v>21</v>
      </c>
      <c r="D178" s="1">
        <v>10</v>
      </c>
      <c r="E178" s="79">
        <v>11</v>
      </c>
      <c r="F178" s="78">
        <f t="shared" si="6"/>
        <v>37</v>
      </c>
      <c r="G178" s="1">
        <v>15</v>
      </c>
      <c r="H178" s="1">
        <v>14</v>
      </c>
      <c r="I178" s="79">
        <v>8</v>
      </c>
    </row>
    <row r="179" spans="1:9" ht="12.75">
      <c r="A179">
        <v>5</v>
      </c>
      <c r="B179" s="75" t="s">
        <v>18</v>
      </c>
      <c r="C179" s="78">
        <v>18</v>
      </c>
      <c r="D179" s="1">
        <v>11</v>
      </c>
      <c r="E179" s="79">
        <v>7</v>
      </c>
      <c r="F179" s="78">
        <f t="shared" si="6"/>
        <v>37</v>
      </c>
      <c r="G179" s="1">
        <v>10</v>
      </c>
      <c r="H179" s="1">
        <v>16</v>
      </c>
      <c r="I179" s="79">
        <v>11</v>
      </c>
    </row>
    <row r="180" spans="1:9" ht="12.75">
      <c r="A180">
        <v>6</v>
      </c>
      <c r="B180" s="75" t="s">
        <v>51</v>
      </c>
      <c r="C180" s="78">
        <v>16</v>
      </c>
      <c r="D180" s="1">
        <v>8</v>
      </c>
      <c r="E180" s="79">
        <v>8</v>
      </c>
      <c r="F180" s="78">
        <f t="shared" si="6"/>
        <v>34</v>
      </c>
      <c r="G180" s="1">
        <v>13</v>
      </c>
      <c r="H180" s="1">
        <v>12</v>
      </c>
      <c r="I180" s="79">
        <v>9</v>
      </c>
    </row>
    <row r="181" spans="1:9" ht="12.75">
      <c r="A181">
        <v>7</v>
      </c>
      <c r="B181" s="75" t="s">
        <v>13</v>
      </c>
      <c r="C181" s="78">
        <v>15</v>
      </c>
      <c r="D181" s="1">
        <v>8</v>
      </c>
      <c r="E181" s="79">
        <v>7</v>
      </c>
      <c r="F181" s="78">
        <f t="shared" si="6"/>
        <v>24</v>
      </c>
      <c r="G181" s="1">
        <v>7</v>
      </c>
      <c r="H181" s="1">
        <v>12</v>
      </c>
      <c r="I181" s="79">
        <v>5</v>
      </c>
    </row>
    <row r="182" spans="1:9" ht="12.75">
      <c r="A182">
        <v>8</v>
      </c>
      <c r="B182" s="75" t="s">
        <v>11</v>
      </c>
      <c r="C182" s="78">
        <v>15</v>
      </c>
      <c r="D182" s="1">
        <v>7</v>
      </c>
      <c r="E182" s="79">
        <v>8</v>
      </c>
      <c r="F182" s="78">
        <f t="shared" si="6"/>
        <v>29</v>
      </c>
      <c r="G182" s="1">
        <v>13</v>
      </c>
      <c r="H182" s="1">
        <v>11</v>
      </c>
      <c r="I182" s="79">
        <v>5</v>
      </c>
    </row>
    <row r="183" spans="1:9" ht="12.75">
      <c r="A183">
        <v>9</v>
      </c>
      <c r="B183" s="75" t="s">
        <v>15</v>
      </c>
      <c r="C183" s="78">
        <v>14</v>
      </c>
      <c r="D183" s="1">
        <v>8</v>
      </c>
      <c r="E183" s="79">
        <v>6</v>
      </c>
      <c r="F183" s="78">
        <f t="shared" si="6"/>
        <v>26</v>
      </c>
      <c r="G183" s="1">
        <v>11</v>
      </c>
      <c r="H183" s="1">
        <v>12</v>
      </c>
      <c r="I183" s="79">
        <v>3</v>
      </c>
    </row>
    <row r="184" spans="1:9" ht="12.75">
      <c r="A184">
        <v>10</v>
      </c>
      <c r="B184" s="75" t="s">
        <v>58</v>
      </c>
      <c r="C184" s="78">
        <v>11</v>
      </c>
      <c r="D184" s="1">
        <v>5</v>
      </c>
      <c r="E184" s="79">
        <v>6</v>
      </c>
      <c r="F184" s="78">
        <f t="shared" si="6"/>
        <v>20</v>
      </c>
      <c r="G184" s="1">
        <v>5</v>
      </c>
      <c r="H184" s="1">
        <v>10</v>
      </c>
      <c r="I184" s="79">
        <v>5</v>
      </c>
    </row>
    <row r="185" spans="1:9" ht="12.75">
      <c r="A185">
        <v>11</v>
      </c>
      <c r="B185" s="75" t="s">
        <v>35</v>
      </c>
      <c r="C185" s="78">
        <v>9</v>
      </c>
      <c r="D185" s="1">
        <v>5</v>
      </c>
      <c r="E185" s="79">
        <v>4</v>
      </c>
      <c r="F185" s="78">
        <f t="shared" si="6"/>
        <v>17</v>
      </c>
      <c r="G185" s="1">
        <v>7</v>
      </c>
      <c r="H185" s="1">
        <v>6</v>
      </c>
      <c r="I185" s="79">
        <v>4</v>
      </c>
    </row>
    <row r="186" spans="1:9" ht="12.75">
      <c r="A186">
        <v>12</v>
      </c>
      <c r="B186" s="75" t="s">
        <v>17</v>
      </c>
      <c r="C186" s="78">
        <v>9</v>
      </c>
      <c r="D186" s="1">
        <v>4</v>
      </c>
      <c r="E186" s="79">
        <v>5</v>
      </c>
      <c r="F186" s="78">
        <f t="shared" si="6"/>
        <v>15</v>
      </c>
      <c r="G186" s="1">
        <v>7</v>
      </c>
      <c r="H186" s="1">
        <v>7</v>
      </c>
      <c r="I186" s="79">
        <v>1</v>
      </c>
    </row>
    <row r="187" spans="1:9" ht="12.75">
      <c r="A187">
        <v>13</v>
      </c>
      <c r="B187" s="75" t="s">
        <v>52</v>
      </c>
      <c r="C187" s="78">
        <v>8</v>
      </c>
      <c r="D187" s="1">
        <v>2</v>
      </c>
      <c r="E187" s="79">
        <v>6</v>
      </c>
      <c r="F187" s="78">
        <f t="shared" si="6"/>
        <v>11</v>
      </c>
      <c r="G187" s="1">
        <v>3</v>
      </c>
      <c r="H187" s="1">
        <v>3</v>
      </c>
      <c r="I187" s="79">
        <v>5</v>
      </c>
    </row>
    <row r="188" spans="1:9" ht="12.75">
      <c r="A188">
        <v>14</v>
      </c>
      <c r="B188" s="75" t="s">
        <v>56</v>
      </c>
      <c r="C188" s="78">
        <v>4</v>
      </c>
      <c r="D188" s="1"/>
      <c r="E188" s="79">
        <v>4</v>
      </c>
      <c r="F188" s="78">
        <f t="shared" si="6"/>
        <v>5</v>
      </c>
      <c r="G188" s="1">
        <v>1</v>
      </c>
      <c r="H188" s="1">
        <v>4</v>
      </c>
      <c r="I188" s="79"/>
    </row>
    <row r="189" spans="1:9" ht="12.75">
      <c r="A189">
        <v>15</v>
      </c>
      <c r="B189" s="75" t="s">
        <v>16</v>
      </c>
      <c r="C189" s="78">
        <v>4</v>
      </c>
      <c r="D189" s="1">
        <v>2</v>
      </c>
      <c r="E189" s="79">
        <v>2</v>
      </c>
      <c r="F189" s="78">
        <f t="shared" si="6"/>
        <v>6</v>
      </c>
      <c r="G189" s="1">
        <v>4</v>
      </c>
      <c r="H189" s="1">
        <v>1</v>
      </c>
      <c r="I189" s="79">
        <v>1</v>
      </c>
    </row>
    <row r="190" spans="1:9" ht="12.75">
      <c r="A190">
        <v>16</v>
      </c>
      <c r="B190" s="75" t="s">
        <v>38</v>
      </c>
      <c r="C190" s="78">
        <v>4</v>
      </c>
      <c r="D190" s="1">
        <v>1</v>
      </c>
      <c r="E190" s="79">
        <v>3</v>
      </c>
      <c r="F190" s="78">
        <f t="shared" si="6"/>
        <v>5</v>
      </c>
      <c r="G190" s="1">
        <v>4</v>
      </c>
      <c r="H190" s="1">
        <v>1</v>
      </c>
      <c r="I190" s="79"/>
    </row>
    <row r="191" spans="1:9" ht="12.75">
      <c r="A191">
        <v>17</v>
      </c>
      <c r="B191" s="75" t="s">
        <v>44</v>
      </c>
      <c r="C191" s="78">
        <v>3</v>
      </c>
      <c r="D191" s="1">
        <v>3</v>
      </c>
      <c r="E191" s="79"/>
      <c r="F191" s="78">
        <f t="shared" si="6"/>
        <v>4</v>
      </c>
      <c r="G191" s="1">
        <v>2</v>
      </c>
      <c r="H191" s="1">
        <v>2</v>
      </c>
      <c r="I191" s="79"/>
    </row>
    <row r="192" spans="1:9" ht="12.75">
      <c r="A192">
        <v>18</v>
      </c>
      <c r="B192" s="108" t="s">
        <v>73</v>
      </c>
      <c r="C192" s="78">
        <v>3</v>
      </c>
      <c r="D192" s="1">
        <v>1</v>
      </c>
      <c r="E192" s="79">
        <v>2</v>
      </c>
      <c r="F192" s="78">
        <f t="shared" si="6"/>
        <v>5</v>
      </c>
      <c r="G192" s="1">
        <v>2</v>
      </c>
      <c r="H192" s="1">
        <v>3</v>
      </c>
      <c r="I192" s="79"/>
    </row>
    <row r="193" spans="1:9" ht="12.75">
      <c r="A193">
        <v>19</v>
      </c>
      <c r="B193" s="108" t="s">
        <v>74</v>
      </c>
      <c r="C193" s="78">
        <v>2</v>
      </c>
      <c r="D193" s="1">
        <v>1</v>
      </c>
      <c r="E193" s="79">
        <v>1</v>
      </c>
      <c r="F193" s="78">
        <f t="shared" si="6"/>
        <v>3</v>
      </c>
      <c r="G193" s="1">
        <v>1</v>
      </c>
      <c r="H193" s="1">
        <v>1</v>
      </c>
      <c r="I193" s="79">
        <v>1</v>
      </c>
    </row>
    <row r="194" spans="1:9" ht="12.75">
      <c r="A194">
        <v>20</v>
      </c>
      <c r="B194" s="75" t="s">
        <v>57</v>
      </c>
      <c r="C194" s="78">
        <v>1</v>
      </c>
      <c r="D194" s="1">
        <v>1</v>
      </c>
      <c r="E194" s="79"/>
      <c r="F194" s="78">
        <f t="shared" si="6"/>
        <v>2</v>
      </c>
      <c r="G194" s="1">
        <v>1</v>
      </c>
      <c r="H194" s="1">
        <v>1</v>
      </c>
      <c r="I194" s="79"/>
    </row>
    <row r="195" spans="1:9" ht="13.5" thickBot="1">
      <c r="A195">
        <v>21</v>
      </c>
      <c r="B195" s="75" t="s">
        <v>53</v>
      </c>
      <c r="C195" s="80">
        <v>1</v>
      </c>
      <c r="D195" s="81"/>
      <c r="E195" s="82">
        <v>1</v>
      </c>
      <c r="F195" s="80">
        <f t="shared" si="6"/>
        <v>2</v>
      </c>
      <c r="G195" s="81">
        <v>1</v>
      </c>
      <c r="H195" s="81">
        <v>1</v>
      </c>
      <c r="I195" s="82"/>
    </row>
    <row r="197" ht="13.5" thickBot="1"/>
    <row r="198" spans="3:9" ht="13.5" thickBot="1">
      <c r="C198" s="167">
        <v>2003</v>
      </c>
      <c r="D198" s="168"/>
      <c r="E198" s="168"/>
      <c r="F198" s="168"/>
      <c r="G198" s="168"/>
      <c r="H198" s="168"/>
      <c r="I198" s="169"/>
    </row>
    <row r="199" spans="3:9" ht="12.75">
      <c r="C199" s="158" t="s">
        <v>59</v>
      </c>
      <c r="D199" s="159"/>
      <c r="E199" s="160"/>
      <c r="F199" s="158" t="s">
        <v>63</v>
      </c>
      <c r="G199" s="159"/>
      <c r="H199" s="159"/>
      <c r="I199" s="160"/>
    </row>
    <row r="200" spans="2:9" ht="12.75">
      <c r="B200" s="66"/>
      <c r="C200" s="76" t="s">
        <v>60</v>
      </c>
      <c r="D200" s="67" t="s">
        <v>61</v>
      </c>
      <c r="E200" s="77" t="s">
        <v>62</v>
      </c>
      <c r="F200" s="76" t="s">
        <v>60</v>
      </c>
      <c r="G200" s="67" t="s">
        <v>64</v>
      </c>
      <c r="H200" s="67" t="s">
        <v>65</v>
      </c>
      <c r="I200" s="83" t="s">
        <v>66</v>
      </c>
    </row>
    <row r="201" spans="1:9" ht="12.75">
      <c r="A201">
        <v>1</v>
      </c>
      <c r="B201" s="75" t="s">
        <v>12</v>
      </c>
      <c r="C201" s="78">
        <v>46</v>
      </c>
      <c r="D201" s="1">
        <v>30</v>
      </c>
      <c r="E201" s="79">
        <v>16</v>
      </c>
      <c r="F201" s="78">
        <f aca="true" t="shared" si="7" ref="F201:F219">SUM(G201:I201)</f>
        <v>86</v>
      </c>
      <c r="G201" s="1">
        <v>28</v>
      </c>
      <c r="H201" s="1">
        <v>40</v>
      </c>
      <c r="I201" s="79">
        <v>18</v>
      </c>
    </row>
    <row r="202" spans="1:9" ht="12.75">
      <c r="A202">
        <v>2</v>
      </c>
      <c r="B202" s="75" t="s">
        <v>10</v>
      </c>
      <c r="C202" s="78">
        <v>32</v>
      </c>
      <c r="D202" s="1">
        <v>13</v>
      </c>
      <c r="E202" s="79">
        <v>19</v>
      </c>
      <c r="F202" s="78">
        <f t="shared" si="7"/>
        <v>67</v>
      </c>
      <c r="G202" s="1">
        <v>24</v>
      </c>
      <c r="H202" s="1">
        <v>27</v>
      </c>
      <c r="I202" s="79">
        <v>16</v>
      </c>
    </row>
    <row r="203" spans="1:9" ht="12.75">
      <c r="A203">
        <v>3</v>
      </c>
      <c r="B203" s="75" t="s">
        <v>14</v>
      </c>
      <c r="C203" s="78">
        <v>24</v>
      </c>
      <c r="D203" s="1">
        <v>13</v>
      </c>
      <c r="E203" s="79">
        <v>11</v>
      </c>
      <c r="F203" s="78">
        <f t="shared" si="7"/>
        <v>42</v>
      </c>
      <c r="G203" s="1">
        <v>16</v>
      </c>
      <c r="H203" s="1">
        <v>16</v>
      </c>
      <c r="I203" s="79">
        <v>10</v>
      </c>
    </row>
    <row r="204" spans="1:9" ht="12.75">
      <c r="A204">
        <v>4</v>
      </c>
      <c r="B204" s="75" t="s">
        <v>55</v>
      </c>
      <c r="C204" s="78">
        <v>19</v>
      </c>
      <c r="D204" s="1">
        <v>10</v>
      </c>
      <c r="E204" s="79">
        <v>9</v>
      </c>
      <c r="F204" s="78">
        <f t="shared" si="7"/>
        <v>36</v>
      </c>
      <c r="G204" s="1">
        <v>8</v>
      </c>
      <c r="H204" s="1">
        <v>15</v>
      </c>
      <c r="I204" s="79">
        <v>13</v>
      </c>
    </row>
    <row r="205" spans="1:9" ht="12.75">
      <c r="A205">
        <v>5</v>
      </c>
      <c r="B205" s="75" t="s">
        <v>51</v>
      </c>
      <c r="C205" s="78">
        <v>16</v>
      </c>
      <c r="D205" s="1">
        <v>5</v>
      </c>
      <c r="E205" s="79">
        <v>11</v>
      </c>
      <c r="F205" s="78">
        <f t="shared" si="7"/>
        <v>30</v>
      </c>
      <c r="G205" s="1">
        <v>13</v>
      </c>
      <c r="H205" s="1">
        <v>12</v>
      </c>
      <c r="I205" s="79">
        <v>5</v>
      </c>
    </row>
    <row r="206" spans="1:9" ht="12.75">
      <c r="A206">
        <v>6</v>
      </c>
      <c r="B206" s="75" t="s">
        <v>35</v>
      </c>
      <c r="C206" s="78">
        <v>16</v>
      </c>
      <c r="D206" s="1">
        <v>9</v>
      </c>
      <c r="E206" s="79">
        <v>7</v>
      </c>
      <c r="F206" s="78">
        <f t="shared" si="7"/>
        <v>29</v>
      </c>
      <c r="G206" s="1">
        <v>11</v>
      </c>
      <c r="H206" s="1">
        <v>13</v>
      </c>
      <c r="I206" s="79">
        <v>5</v>
      </c>
    </row>
    <row r="207" spans="1:9" ht="12.75">
      <c r="A207">
        <v>7</v>
      </c>
      <c r="B207" s="75" t="s">
        <v>17</v>
      </c>
      <c r="C207" s="78">
        <v>16</v>
      </c>
      <c r="D207" s="1">
        <v>6</v>
      </c>
      <c r="E207" s="79">
        <v>10</v>
      </c>
      <c r="F207" s="78">
        <f t="shared" si="7"/>
        <v>30</v>
      </c>
      <c r="G207" s="1">
        <v>10</v>
      </c>
      <c r="H207" s="1">
        <v>13</v>
      </c>
      <c r="I207" s="79">
        <v>7</v>
      </c>
    </row>
    <row r="208" spans="1:9" ht="12.75">
      <c r="A208">
        <v>8</v>
      </c>
      <c r="B208" s="75" t="s">
        <v>13</v>
      </c>
      <c r="C208" s="78">
        <v>14</v>
      </c>
      <c r="D208" s="1">
        <v>9</v>
      </c>
      <c r="E208" s="79">
        <v>5</v>
      </c>
      <c r="F208" s="78">
        <f t="shared" si="7"/>
        <v>19</v>
      </c>
      <c r="G208" s="1">
        <v>7</v>
      </c>
      <c r="H208" s="1">
        <v>11</v>
      </c>
      <c r="I208" s="79">
        <v>1</v>
      </c>
    </row>
    <row r="209" spans="1:9" ht="12.75">
      <c r="A209">
        <v>9</v>
      </c>
      <c r="B209" s="75" t="s">
        <v>11</v>
      </c>
      <c r="C209" s="78">
        <v>13</v>
      </c>
      <c r="D209" s="1">
        <v>6</v>
      </c>
      <c r="E209" s="79">
        <v>7</v>
      </c>
      <c r="F209" s="78">
        <f t="shared" si="7"/>
        <v>23</v>
      </c>
      <c r="G209" s="1">
        <v>9</v>
      </c>
      <c r="H209" s="1">
        <v>8</v>
      </c>
      <c r="I209" s="79">
        <v>6</v>
      </c>
    </row>
    <row r="210" spans="1:9" ht="12.75">
      <c r="A210">
        <v>10</v>
      </c>
      <c r="B210" s="75" t="s">
        <v>15</v>
      </c>
      <c r="C210" s="78">
        <v>12</v>
      </c>
      <c r="D210" s="1">
        <v>6</v>
      </c>
      <c r="E210" s="79">
        <v>6</v>
      </c>
      <c r="F210" s="78">
        <f t="shared" si="7"/>
        <v>26</v>
      </c>
      <c r="G210" s="1">
        <v>10</v>
      </c>
      <c r="H210" s="1">
        <v>11</v>
      </c>
      <c r="I210" s="79">
        <v>5</v>
      </c>
    </row>
    <row r="211" spans="1:9" ht="12.75">
      <c r="A211">
        <v>11</v>
      </c>
      <c r="B211" s="75" t="s">
        <v>18</v>
      </c>
      <c r="C211" s="78">
        <v>9</v>
      </c>
      <c r="D211" s="1">
        <v>6</v>
      </c>
      <c r="E211" s="79">
        <v>3</v>
      </c>
      <c r="F211" s="78">
        <f t="shared" si="7"/>
        <v>20</v>
      </c>
      <c r="G211" s="1">
        <v>7</v>
      </c>
      <c r="H211" s="1">
        <v>9</v>
      </c>
      <c r="I211" s="79">
        <v>4</v>
      </c>
    </row>
    <row r="212" spans="1:9" ht="12.75">
      <c r="A212">
        <v>12</v>
      </c>
      <c r="B212" s="75" t="s">
        <v>58</v>
      </c>
      <c r="C212" s="78">
        <v>7</v>
      </c>
      <c r="D212" s="1">
        <v>4</v>
      </c>
      <c r="E212" s="79">
        <v>3</v>
      </c>
      <c r="F212" s="78">
        <f t="shared" si="7"/>
        <v>9</v>
      </c>
      <c r="G212" s="1">
        <v>4</v>
      </c>
      <c r="H212" s="1">
        <v>3</v>
      </c>
      <c r="I212" s="79">
        <v>2</v>
      </c>
    </row>
    <row r="213" spans="1:9" ht="12.75">
      <c r="A213">
        <v>13</v>
      </c>
      <c r="B213" s="75" t="s">
        <v>52</v>
      </c>
      <c r="C213" s="78">
        <v>5</v>
      </c>
      <c r="D213" s="1">
        <v>1</v>
      </c>
      <c r="E213" s="79">
        <v>4</v>
      </c>
      <c r="F213" s="78">
        <f t="shared" si="7"/>
        <v>6</v>
      </c>
      <c r="G213" s="1">
        <v>2</v>
      </c>
      <c r="H213" s="1">
        <v>4</v>
      </c>
      <c r="I213" s="79"/>
    </row>
    <row r="214" spans="1:9" ht="12.75">
      <c r="A214">
        <v>14</v>
      </c>
      <c r="B214" s="75" t="s">
        <v>38</v>
      </c>
      <c r="C214" s="78">
        <v>5</v>
      </c>
      <c r="D214" s="1">
        <v>1</v>
      </c>
      <c r="E214" s="79">
        <v>4</v>
      </c>
      <c r="F214" s="78">
        <f t="shared" si="7"/>
        <v>6</v>
      </c>
      <c r="G214" s="1">
        <v>3</v>
      </c>
      <c r="H214" s="1">
        <v>1</v>
      </c>
      <c r="I214" s="79">
        <v>2</v>
      </c>
    </row>
    <row r="215" spans="1:9" ht="12.75">
      <c r="A215">
        <v>15</v>
      </c>
      <c r="B215" s="75" t="s">
        <v>56</v>
      </c>
      <c r="C215" s="78">
        <v>3</v>
      </c>
      <c r="D215" s="1">
        <v>2</v>
      </c>
      <c r="E215" s="79">
        <v>1</v>
      </c>
      <c r="F215" s="78">
        <f t="shared" si="7"/>
        <v>5</v>
      </c>
      <c r="G215" s="1">
        <v>3</v>
      </c>
      <c r="H215" s="1"/>
      <c r="I215" s="79">
        <v>2</v>
      </c>
    </row>
    <row r="216" spans="1:9" ht="12.75">
      <c r="A216">
        <v>16</v>
      </c>
      <c r="B216" s="75" t="s">
        <v>57</v>
      </c>
      <c r="C216" s="78">
        <v>3</v>
      </c>
      <c r="D216" s="1">
        <v>1</v>
      </c>
      <c r="E216" s="79">
        <v>2</v>
      </c>
      <c r="F216" s="78">
        <f t="shared" si="7"/>
        <v>6</v>
      </c>
      <c r="G216" s="1">
        <v>3</v>
      </c>
      <c r="H216" s="1">
        <v>3</v>
      </c>
      <c r="I216" s="79"/>
    </row>
    <row r="217" spans="1:9" ht="12.75">
      <c r="A217">
        <v>17</v>
      </c>
      <c r="B217" s="108" t="s">
        <v>73</v>
      </c>
      <c r="C217" s="78">
        <v>2</v>
      </c>
      <c r="D217" s="1">
        <v>2</v>
      </c>
      <c r="E217" s="79"/>
      <c r="F217" s="78">
        <f t="shared" si="7"/>
        <v>2</v>
      </c>
      <c r="G217" s="1"/>
      <c r="H217" s="1">
        <v>2</v>
      </c>
      <c r="I217" s="79"/>
    </row>
    <row r="218" spans="1:9" ht="12.75">
      <c r="A218">
        <v>18</v>
      </c>
      <c r="B218" s="75" t="s">
        <v>16</v>
      </c>
      <c r="C218" s="78">
        <v>2</v>
      </c>
      <c r="D218" s="1">
        <v>1</v>
      </c>
      <c r="E218" s="79">
        <v>1</v>
      </c>
      <c r="F218" s="78">
        <f t="shared" si="7"/>
        <v>3</v>
      </c>
      <c r="G218" s="1">
        <v>1</v>
      </c>
      <c r="H218" s="1">
        <v>2</v>
      </c>
      <c r="I218" s="79"/>
    </row>
    <row r="219" spans="1:9" ht="13.5" thickBot="1">
      <c r="A219">
        <v>19</v>
      </c>
      <c r="B219" s="75" t="s">
        <v>53</v>
      </c>
      <c r="C219" s="80">
        <v>2</v>
      </c>
      <c r="D219" s="81">
        <v>1</v>
      </c>
      <c r="E219" s="82">
        <v>1</v>
      </c>
      <c r="F219" s="80">
        <f t="shared" si="7"/>
        <v>2</v>
      </c>
      <c r="G219" s="81">
        <v>1</v>
      </c>
      <c r="H219" s="81">
        <v>1</v>
      </c>
      <c r="I219" s="82"/>
    </row>
  </sheetData>
  <sheetProtection/>
  <mergeCells count="27">
    <mergeCell ref="C1:I1"/>
    <mergeCell ref="C2:E2"/>
    <mergeCell ref="F2:I2"/>
    <mergeCell ref="F51:I51"/>
    <mergeCell ref="C98:E98"/>
    <mergeCell ref="C148:E148"/>
    <mergeCell ref="C75:E75"/>
    <mergeCell ref="F75:I75"/>
    <mergeCell ref="C50:I50"/>
    <mergeCell ref="C51:E51"/>
    <mergeCell ref="F173:I173"/>
    <mergeCell ref="C26:I26"/>
    <mergeCell ref="C27:E27"/>
    <mergeCell ref="F27:I27"/>
    <mergeCell ref="C74:I74"/>
    <mergeCell ref="F98:I98"/>
    <mergeCell ref="C97:I97"/>
    <mergeCell ref="C199:E199"/>
    <mergeCell ref="F199:I199"/>
    <mergeCell ref="C121:I121"/>
    <mergeCell ref="C122:E122"/>
    <mergeCell ref="F122:I122"/>
    <mergeCell ref="C147:I147"/>
    <mergeCell ref="C198:I198"/>
    <mergeCell ref="C173:E173"/>
    <mergeCell ref="F148:I148"/>
    <mergeCell ref="C172:I172"/>
  </mergeCells>
  <printOptions horizontalCentered="1"/>
  <pageMargins left="0.31496062992125984" right="0.35433070866141736" top="0.984251968503937" bottom="0.984251968503937" header="0.3937007874015748" footer="0.5118110236220472"/>
  <pageSetup horizontalDpi="600" verticalDpi="600" orientation="portrait" paperSize="9" r:id="rId1"/>
  <headerFooter alignWithMargins="0">
    <oddHeader>&amp;C&amp;16Statistiques France Jeunes 2011
Qualifiés et Tableaux</oddHeader>
    <oddFooter>&amp;CPatrice delabrouille CTN Badminton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*Patrice Delabrouille</dc:creator>
  <cp:keywords/>
  <dc:description/>
  <cp:lastModifiedBy>Patrice</cp:lastModifiedBy>
  <cp:lastPrinted>2011-06-07T10:21:38Z</cp:lastPrinted>
  <dcterms:created xsi:type="dcterms:W3CDTF">2002-05-28T20:23:56Z</dcterms:created>
  <dcterms:modified xsi:type="dcterms:W3CDTF">2011-06-07T10:47:48Z</dcterms:modified>
  <cp:category/>
  <cp:version/>
  <cp:contentType/>
  <cp:contentStatus/>
</cp:coreProperties>
</file>